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480" yWindow="120" windowWidth="18135" windowHeight="9015"/>
  </bookViews>
  <sheets>
    <sheet name="Cropping Estimator" sheetId="4" r:id="rId1"/>
    <sheet name="Estimator - hectare (ha)" sheetId="2" r:id="rId2"/>
    <sheet name="Estimator - square km (km^2)" sheetId="3" r:id="rId3"/>
  </sheets>
  <calcPr calcId="125725"/>
</workbook>
</file>

<file path=xl/calcChain.xml><?xml version="1.0" encoding="utf-8"?>
<calcChain xmlns="http://schemas.openxmlformats.org/spreadsheetml/2006/main">
  <c r="I4" i="4"/>
  <c r="I9" i="3"/>
  <c r="J9"/>
  <c r="J6"/>
  <c r="I6"/>
  <c r="F4" i="4"/>
  <c r="G4" s="1"/>
  <c r="H4" l="1"/>
  <c r="C5" i="3"/>
  <c r="C4"/>
</calcChain>
</file>

<file path=xl/sharedStrings.xml><?xml version="1.0" encoding="utf-8"?>
<sst xmlns="http://schemas.openxmlformats.org/spreadsheetml/2006/main" count="95" uniqueCount="43">
  <si>
    <t>http://www.biomassenergycentre.org.uk/portal/page?_pageid=75,59188&amp;_dad=portal&amp;_schema=PORTAL</t>
  </si>
  <si>
    <t>Fuel</t>
  </si>
  <si>
    <t>Price per unit</t>
  </si>
  <si>
    <t>kWh per unit</t>
  </si>
  <si>
    <t>pence per kWh</t>
  </si>
  <si>
    <t>Wood chips (30% MC)</t>
  </si>
  <si>
    <t>£100 per tonne</t>
  </si>
  <si>
    <t>3,500 kWh/t</t>
  </si>
  <si>
    <t>2.9p/kWh</t>
  </si>
  <si>
    <t>Wood pellets</t>
  </si>
  <si>
    <t>£200 per tonne</t>
  </si>
  <si>
    <t>4,800 kWh/t</t>
  </si>
  <si>
    <t>4.2p/kWh</t>
  </si>
  <si>
    <t>GJ/ha.a</t>
  </si>
  <si>
    <t>MWh/ha.a</t>
  </si>
  <si>
    <t>Wood</t>
  </si>
  <si>
    <t>(forestry residues, SRW, thinnings, etc.)</t>
  </si>
  <si>
    <t>@ 30% MC</t>
  </si>
  <si>
    <t>(SRC Willow)</t>
  </si>
  <si>
    <t>Net calorific value
(MJ/kg)</t>
  </si>
  <si>
    <t>Energy per ha p.a</t>
  </si>
  <si>
    <t>Price per m²</t>
  </si>
  <si>
    <t>http://www.biomassenergycentre.org.uk/portal/page?_pageid=75,163231&amp;_dad=portal&amp;_schema=PORTAL</t>
  </si>
  <si>
    <t xml:space="preserve"> </t>
  </si>
  <si>
    <t>Annual yield per hectare (t/ha.a) ton</t>
  </si>
  <si>
    <t>Annual yield per hectare (t/ha.a) ordinary dry ton (odt)</t>
  </si>
  <si>
    <t>kWh per unit (ton)</t>
  </si>
  <si>
    <t>Price (£) per unit (ton)</t>
  </si>
  <si>
    <t>hectare (ha)</t>
  </si>
  <si>
    <t>Unit</t>
  </si>
  <si>
    <t>km²</t>
  </si>
  <si>
    <t>Crop type</t>
  </si>
  <si>
    <t>Cropping Area</t>
  </si>
  <si>
    <t>Wood (SRC Willow) @ 30% MC</t>
  </si>
  <si>
    <t xml:space="preserve">Wood (forestry residues, SRW, thinnings, etc.) @ 30% MC
</t>
  </si>
  <si>
    <t xml:space="preserve">Price per kWh
</t>
  </si>
  <si>
    <t>Processed fuel type</t>
  </si>
  <si>
    <t>Cropping Estimator</t>
  </si>
  <si>
    <t>Annual yield per hectare (t/m².a)</t>
  </si>
  <si>
    <t>Annual yield per hectare (odt/m².a)</t>
  </si>
  <si>
    <t>kWh per anum</t>
  </si>
  <si>
    <t>Yield (odt) per anum</t>
  </si>
  <si>
    <t>Crop price per anum</t>
  </si>
</sst>
</file>

<file path=xl/styles.xml><?xml version="1.0" encoding="utf-8"?>
<styleSheet xmlns="http://schemas.openxmlformats.org/spreadsheetml/2006/main">
  <numFmts count="2">
    <numFmt numFmtId="164" formatCode="[$£-491]#,##0"/>
    <numFmt numFmtId="165" formatCode="[$£-491]#,##0.000"/>
  </numFmts>
  <fonts count="5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0" borderId="0" xfId="0" applyFont="1"/>
    <xf numFmtId="0" fontId="3" fillId="0" borderId="0" xfId="1" applyFont="1" applyAlignment="1" applyProtection="1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1" applyAlignment="1" applyProtection="1">
      <alignment horizontal="left"/>
    </xf>
    <xf numFmtId="3" fontId="0" fillId="0" borderId="0" xfId="0" applyNumberFormat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3" xfId="0" applyFill="1" applyBorder="1"/>
    <xf numFmtId="0" fontId="0" fillId="3" borderId="3" xfId="0" applyFill="1" applyBorder="1"/>
    <xf numFmtId="0" fontId="0" fillId="3" borderId="2" xfId="0" applyFill="1" applyBorder="1"/>
    <xf numFmtId="0" fontId="0" fillId="2" borderId="2" xfId="0" applyFill="1" applyBorder="1" applyAlignment="1">
      <alignment horizontal="right"/>
    </xf>
    <xf numFmtId="0" fontId="0" fillId="2" borderId="7" xfId="0" applyFill="1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164" fontId="0" fillId="0" borderId="5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0" fontId="0" fillId="0" borderId="1" xfId="0" applyBorder="1"/>
    <xf numFmtId="165" fontId="0" fillId="0" borderId="6" xfId="0" applyNumberFormat="1" applyBorder="1" applyAlignment="1">
      <alignment wrapText="1"/>
    </xf>
    <xf numFmtId="3" fontId="0" fillId="0" borderId="4" xfId="0" applyNumberFormat="1" applyBorder="1" applyAlignment="1">
      <alignment wrapText="1"/>
    </xf>
    <xf numFmtId="0" fontId="0" fillId="0" borderId="0" xfId="0" applyFill="1"/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iomassenergycentre.org.uk/portal/page?_pageid=75,59188&amp;_dad=portal&amp;_schema=PORTAL" TargetMode="External"/><Relationship Id="rId1" Type="http://schemas.openxmlformats.org/officeDocument/2006/relationships/hyperlink" Target="http://www.biomassenergycentre.org.uk/portal/page?_pageid=75,163231&amp;_dad=portal&amp;_schema=PORTA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iomassenergycentre.org.uk/portal/page?_pageid=75,59188&amp;_dad=portal&amp;_schema=PORTAL" TargetMode="External"/><Relationship Id="rId1" Type="http://schemas.openxmlformats.org/officeDocument/2006/relationships/hyperlink" Target="http://www.biomassenergycentre.org.uk/portal/page?_pageid=75,163231&amp;_dad=portal&amp;_schema=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Normal="100" workbookViewId="0">
      <selection activeCell="C24" sqref="C24"/>
    </sheetView>
  </sheetViews>
  <sheetFormatPr defaultRowHeight="12.75"/>
  <cols>
    <col min="1" max="1" width="12.7109375" style="14" bestFit="1" customWidth="1"/>
    <col min="2" max="2" width="10.85546875" bestFit="1" customWidth="1"/>
    <col min="3" max="3" width="51.28515625" bestFit="1" customWidth="1"/>
    <col min="4" max="4" width="20" bestFit="1" customWidth="1"/>
    <col min="5" max="5" width="2.28515625" customWidth="1"/>
    <col min="6" max="6" width="18" bestFit="1" customWidth="1"/>
    <col min="7" max="7" width="18.28515625" bestFit="1" customWidth="1"/>
    <col min="8" max="8" width="14.5703125" customWidth="1"/>
    <col min="9" max="9" width="14.42578125" bestFit="1" customWidth="1"/>
  </cols>
  <sheetData>
    <row r="1" spans="1:9" ht="13.5" thickBot="1">
      <c r="A1" s="30" t="s">
        <v>37</v>
      </c>
      <c r="B1" s="30"/>
      <c r="C1" s="26"/>
      <c r="D1" s="26"/>
      <c r="E1" s="26"/>
      <c r="F1" s="26"/>
      <c r="G1" s="26"/>
      <c r="H1" s="26"/>
      <c r="I1" s="26"/>
    </row>
    <row r="2" spans="1:9">
      <c r="A2" s="8"/>
      <c r="B2" s="8"/>
    </row>
    <row r="3" spans="1:9" ht="13.5" thickBot="1">
      <c r="A3" s="19" t="s">
        <v>32</v>
      </c>
      <c r="B3" s="16" t="s">
        <v>29</v>
      </c>
      <c r="C3" s="16" t="s">
        <v>31</v>
      </c>
      <c r="D3" s="20" t="s">
        <v>36</v>
      </c>
      <c r="F3" s="18" t="s">
        <v>41</v>
      </c>
      <c r="G3" s="17" t="s">
        <v>42</v>
      </c>
      <c r="H3" s="17" t="s">
        <v>40</v>
      </c>
      <c r="I3" s="17" t="s">
        <v>35</v>
      </c>
    </row>
    <row r="4" spans="1:9">
      <c r="A4" s="21"/>
      <c r="B4" s="22" t="s">
        <v>30</v>
      </c>
      <c r="C4" s="22" t="s">
        <v>33</v>
      </c>
      <c r="D4" s="23" t="s">
        <v>5</v>
      </c>
      <c r="F4" s="28">
        <f>IF(AND('Cropping Estimator'!B4='Cropping Estimator'!B17,'Cropping Estimator'!C4='Cropping Estimator'!C17),'Cropping Estimator'!A4*'Estimator - hectare (ha)'!I9,IF(AND('Cropping Estimator'!B4='Cropping Estimator'!B17,'Cropping Estimator'!C4='Cropping Estimator'!C16),'Cropping Estimator'!A4*'Estimator - hectare (ha)'!I6,IF(AND('Cropping Estimator'!B4='Cropping Estimator'!B16,'Cropping Estimator'!C4='Cropping Estimator'!C17),'Cropping Estimator'!A4*'Estimator - square km (km^2)'!J9,IF(AND('Cropping Estimator'!B4='Cropping Estimator'!B16,'Cropping Estimator'!C4='Cropping Estimator'!C16),'Cropping Estimator'!A4*'Estimator - square km (km^2)'!J6,))))</f>
        <v>0</v>
      </c>
      <c r="G4" s="24">
        <f>IF(D4=D16,F4*'Estimator - hectare (ha)'!G14,'Cropping Estimator'!F4*'Estimator - hectare (ha)'!G15)</f>
        <v>0</v>
      </c>
      <c r="H4" s="25">
        <f>IF(D4=D16,F4*'Estimator - hectare (ha)'!H14,'Cropping Estimator'!F4*'Estimator - hectare (ha)'!H15)</f>
        <v>0</v>
      </c>
      <c r="I4" s="27">
        <f>IF(D4=D16,'Estimator - hectare (ha)'!I14/100,'Estimator - hectare (ha)'!I15/100)</f>
        <v>2.8999999999999998E-2</v>
      </c>
    </row>
    <row r="9" spans="1:9">
      <c r="I9" t="s">
        <v>23</v>
      </c>
    </row>
    <row r="12" spans="1:9">
      <c r="F12" t="s">
        <v>23</v>
      </c>
    </row>
    <row r="13" spans="1:9">
      <c r="B13" s="29"/>
    </row>
    <row r="16" spans="1:9" ht="25.5" hidden="1">
      <c r="B16" s="14" t="s">
        <v>30</v>
      </c>
      <c r="C16" s="15" t="s">
        <v>34</v>
      </c>
      <c r="D16" s="15" t="s">
        <v>5</v>
      </c>
    </row>
    <row r="17" spans="2:4" hidden="1">
      <c r="B17" s="14" t="s">
        <v>28</v>
      </c>
      <c r="C17" t="s">
        <v>33</v>
      </c>
      <c r="D17" s="8" t="s">
        <v>9</v>
      </c>
    </row>
  </sheetData>
  <mergeCells count="1">
    <mergeCell ref="A1:B1"/>
  </mergeCells>
  <dataValidations count="3">
    <dataValidation type="list" allowBlank="1" showInputMessage="1" showErrorMessage="1" sqref="B4">
      <formula1>$B$16:$B$17</formula1>
    </dataValidation>
    <dataValidation type="list" allowBlank="1" showInputMessage="1" showErrorMessage="1" sqref="C4">
      <formula1>$C$16:$C$17</formula1>
    </dataValidation>
    <dataValidation type="list" allowBlank="1" showInputMessage="1" showErrorMessage="1" sqref="D4">
      <formula1>$D$16:$D$17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7"/>
  <sheetViews>
    <sheetView workbookViewId="0">
      <selection activeCell="F22" sqref="F22"/>
    </sheetView>
  </sheetViews>
  <sheetFormatPr defaultRowHeight="12.75"/>
  <cols>
    <col min="1" max="1" width="20" bestFit="1" customWidth="1"/>
    <col min="2" max="2" width="13.42578125" bestFit="1" customWidth="1"/>
    <col min="3" max="3" width="13.42578125" customWidth="1"/>
    <col min="4" max="4" width="11.5703125" bestFit="1" customWidth="1"/>
    <col min="5" max="5" width="2.42578125" customWidth="1"/>
    <col min="6" max="6" width="35.140625" bestFit="1" customWidth="1"/>
    <col min="7" max="7" width="15.5703125" bestFit="1" customWidth="1"/>
    <col min="8" max="8" width="22.140625" customWidth="1"/>
    <col min="9" max="9" width="14.42578125" bestFit="1" customWidth="1"/>
    <col min="10" max="10" width="15.85546875" bestFit="1" customWidth="1"/>
    <col min="11" max="11" width="13.7109375" bestFit="1" customWidth="1"/>
  </cols>
  <sheetData>
    <row r="1" spans="1:11">
      <c r="A1" t="s">
        <v>0</v>
      </c>
      <c r="F1" s="4" t="s">
        <v>22</v>
      </c>
    </row>
    <row r="2" spans="1:11">
      <c r="A2" s="1"/>
      <c r="B2" s="1"/>
      <c r="C2" s="1"/>
      <c r="D2" s="1"/>
      <c r="F2" s="5"/>
      <c r="G2" s="5"/>
      <c r="H2" s="5"/>
      <c r="I2" s="5"/>
      <c r="J2" s="5" t="s">
        <v>20</v>
      </c>
      <c r="K2" s="5"/>
    </row>
    <row r="3" spans="1:11" s="3" customFormat="1" ht="51.75" thickBot="1">
      <c r="A3" s="2" t="s">
        <v>1</v>
      </c>
      <c r="B3" s="2" t="s">
        <v>2</v>
      </c>
      <c r="C3" s="2" t="s">
        <v>3</v>
      </c>
      <c r="D3" s="2" t="s">
        <v>4</v>
      </c>
      <c r="F3" s="6" t="s">
        <v>1</v>
      </c>
      <c r="G3" s="7" t="s">
        <v>19</v>
      </c>
      <c r="H3" s="7" t="s">
        <v>24</v>
      </c>
      <c r="I3" s="7" t="s">
        <v>25</v>
      </c>
      <c r="J3" s="6" t="s">
        <v>13</v>
      </c>
      <c r="K3" s="6" t="s">
        <v>14</v>
      </c>
    </row>
    <row r="4" spans="1:11">
      <c r="A4" t="s">
        <v>5</v>
      </c>
      <c r="B4" t="s">
        <v>6</v>
      </c>
      <c r="C4" t="s">
        <v>7</v>
      </c>
      <c r="D4" t="s">
        <v>8</v>
      </c>
      <c r="F4" s="8" t="s">
        <v>15</v>
      </c>
      <c r="G4" s="8"/>
      <c r="H4" s="8"/>
      <c r="I4" s="8"/>
      <c r="J4" s="8"/>
      <c r="K4" s="8"/>
    </row>
    <row r="5" spans="1:11">
      <c r="A5" t="s">
        <v>9</v>
      </c>
      <c r="B5" t="s">
        <v>10</v>
      </c>
      <c r="C5" t="s">
        <v>11</v>
      </c>
      <c r="D5" t="s">
        <v>12</v>
      </c>
      <c r="F5" s="8" t="s">
        <v>16</v>
      </c>
      <c r="G5" s="8"/>
      <c r="H5" s="8"/>
      <c r="I5" s="8"/>
      <c r="J5" s="8"/>
      <c r="K5" s="8"/>
    </row>
    <row r="6" spans="1:11" ht="13.5" thickBot="1">
      <c r="F6" s="9" t="s">
        <v>17</v>
      </c>
      <c r="G6" s="13">
        <v>13</v>
      </c>
      <c r="H6" s="13">
        <v>2.9</v>
      </c>
      <c r="I6" s="13">
        <v>2</v>
      </c>
      <c r="J6" s="13">
        <v>37</v>
      </c>
      <c r="K6" s="13">
        <v>10.3</v>
      </c>
    </row>
    <row r="7" spans="1:11">
      <c r="F7" s="8" t="s">
        <v>15</v>
      </c>
      <c r="G7" s="8"/>
      <c r="H7" s="8"/>
      <c r="I7" s="8"/>
      <c r="J7" s="8"/>
      <c r="K7" s="8"/>
    </row>
    <row r="8" spans="1:11">
      <c r="F8" s="8" t="s">
        <v>18</v>
      </c>
      <c r="G8" s="8"/>
      <c r="H8" s="8"/>
      <c r="I8" s="8"/>
      <c r="J8" s="8"/>
      <c r="K8" s="8"/>
    </row>
    <row r="9" spans="1:11" ht="13.5" thickBot="1">
      <c r="F9" s="9" t="s">
        <v>17</v>
      </c>
      <c r="G9" s="13">
        <v>13</v>
      </c>
      <c r="H9" s="13">
        <v>12.9</v>
      </c>
      <c r="I9" s="13">
        <v>9</v>
      </c>
      <c r="J9" s="13">
        <v>167</v>
      </c>
      <c r="K9" s="13">
        <v>46</v>
      </c>
    </row>
    <row r="10" spans="1:11">
      <c r="F10" s="8"/>
      <c r="G10" s="8"/>
      <c r="H10" s="8"/>
      <c r="I10" s="8"/>
      <c r="J10" s="8"/>
      <c r="K10" s="8"/>
    </row>
    <row r="11" spans="1:11">
      <c r="F11" s="11" t="s">
        <v>0</v>
      </c>
      <c r="G11" s="8"/>
      <c r="H11" s="8"/>
      <c r="I11" s="8"/>
      <c r="J11" s="8"/>
      <c r="K11" s="8"/>
    </row>
    <row r="12" spans="1:11">
      <c r="F12" s="5"/>
      <c r="G12" s="5"/>
      <c r="H12" s="5"/>
      <c r="I12" s="5"/>
    </row>
    <row r="13" spans="1:11" ht="13.5" thickBot="1">
      <c r="F13" s="6" t="s">
        <v>1</v>
      </c>
      <c r="G13" s="6" t="s">
        <v>27</v>
      </c>
      <c r="H13" s="6" t="s">
        <v>26</v>
      </c>
      <c r="I13" s="6" t="s">
        <v>4</v>
      </c>
    </row>
    <row r="14" spans="1:11">
      <c r="F14" s="8" t="s">
        <v>5</v>
      </c>
      <c r="G14" s="8">
        <v>100</v>
      </c>
      <c r="H14" s="12">
        <v>3500</v>
      </c>
      <c r="I14" s="8">
        <v>2.9</v>
      </c>
    </row>
    <row r="15" spans="1:11">
      <c r="F15" s="8" t="s">
        <v>9</v>
      </c>
      <c r="G15" s="8">
        <v>200</v>
      </c>
      <c r="H15" s="12">
        <v>4800</v>
      </c>
      <c r="I15" s="8">
        <v>4.2</v>
      </c>
    </row>
    <row r="16" spans="1:11">
      <c r="F16" s="8"/>
      <c r="G16" s="8"/>
      <c r="H16" s="8"/>
      <c r="I16" s="8"/>
      <c r="J16" s="8"/>
      <c r="K16" s="8"/>
    </row>
    <row r="17" spans="6:11">
      <c r="F17" s="8"/>
      <c r="G17" s="8"/>
      <c r="H17" s="8"/>
      <c r="I17" s="8"/>
      <c r="J17" s="8"/>
      <c r="K17" s="8"/>
    </row>
  </sheetData>
  <hyperlinks>
    <hyperlink ref="F1" r:id="rId1"/>
    <hyperlink ref="F11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topLeftCell="C1" workbookViewId="0">
      <selection activeCell="I24" sqref="I24"/>
    </sheetView>
  </sheetViews>
  <sheetFormatPr defaultRowHeight="12.75"/>
  <cols>
    <col min="1" max="1" width="20" bestFit="1" customWidth="1"/>
    <col min="2" max="2" width="13.42578125" bestFit="1" customWidth="1"/>
    <col min="3" max="3" width="13.42578125" customWidth="1"/>
    <col min="4" max="4" width="11.5703125" bestFit="1" customWidth="1"/>
    <col min="5" max="5" width="13.7109375" bestFit="1" customWidth="1"/>
    <col min="7" max="7" width="35.140625" bestFit="1" customWidth="1"/>
    <col min="8" max="8" width="15.5703125" bestFit="1" customWidth="1"/>
    <col min="9" max="9" width="22.140625" customWidth="1"/>
    <col min="10" max="10" width="14.42578125" bestFit="1" customWidth="1"/>
    <col min="11" max="11" width="15.85546875" bestFit="1" customWidth="1"/>
    <col min="12" max="12" width="13.7109375" bestFit="1" customWidth="1"/>
  </cols>
  <sheetData>
    <row r="1" spans="1:12">
      <c r="A1" t="s">
        <v>0</v>
      </c>
      <c r="G1" s="4" t="s">
        <v>22</v>
      </c>
    </row>
    <row r="2" spans="1:12">
      <c r="A2" s="1"/>
      <c r="B2" s="1"/>
      <c r="C2" s="1"/>
      <c r="D2" s="1"/>
      <c r="E2" s="1"/>
      <c r="G2" s="5"/>
      <c r="H2" s="5"/>
      <c r="I2" s="5"/>
      <c r="J2" s="5"/>
      <c r="K2" s="5" t="s">
        <v>20</v>
      </c>
      <c r="L2" s="5"/>
    </row>
    <row r="3" spans="1:12" s="3" customFormat="1" ht="39" thickBot="1">
      <c r="A3" s="2" t="s">
        <v>1</v>
      </c>
      <c r="B3" s="2" t="s">
        <v>2</v>
      </c>
      <c r="C3" s="2" t="s">
        <v>21</v>
      </c>
      <c r="D3" s="2" t="s">
        <v>3</v>
      </c>
      <c r="E3" s="2" t="s">
        <v>4</v>
      </c>
      <c r="G3" s="6" t="s">
        <v>1</v>
      </c>
      <c r="H3" s="7" t="s">
        <v>19</v>
      </c>
      <c r="I3" s="7" t="s">
        <v>38</v>
      </c>
      <c r="J3" s="7" t="s">
        <v>39</v>
      </c>
      <c r="K3" s="6" t="s">
        <v>13</v>
      </c>
      <c r="L3" s="6" t="s">
        <v>14</v>
      </c>
    </row>
    <row r="4" spans="1:12">
      <c r="A4" t="s">
        <v>5</v>
      </c>
      <c r="B4" t="s">
        <v>6</v>
      </c>
      <c r="C4">
        <f>(2.9/10000)*100</f>
        <v>2.9000000000000001E-2</v>
      </c>
      <c r="D4" t="s">
        <v>7</v>
      </c>
      <c r="E4" t="s">
        <v>8</v>
      </c>
      <c r="G4" s="8" t="s">
        <v>15</v>
      </c>
      <c r="H4" s="8"/>
      <c r="I4" s="8"/>
      <c r="J4" s="8"/>
      <c r="K4" s="8"/>
      <c r="L4" s="8"/>
    </row>
    <row r="5" spans="1:12">
      <c r="A5" t="s">
        <v>9</v>
      </c>
      <c r="B5" t="s">
        <v>10</v>
      </c>
      <c r="C5">
        <f>(2.9/10000)*200</f>
        <v>5.8000000000000003E-2</v>
      </c>
      <c r="D5" t="s">
        <v>11</v>
      </c>
      <c r="E5" t="s">
        <v>12</v>
      </c>
      <c r="G5" s="8" t="s">
        <v>16</v>
      </c>
      <c r="H5" s="8"/>
      <c r="I5" s="8"/>
      <c r="J5" s="8"/>
      <c r="K5" s="8"/>
      <c r="L5" s="8"/>
    </row>
    <row r="6" spans="1:12" ht="13.5" thickBot="1">
      <c r="G6" s="9" t="s">
        <v>17</v>
      </c>
      <c r="H6" s="9">
        <v>13</v>
      </c>
      <c r="I6" s="9">
        <f>'Estimator - hectare (ha)'!H6/10000</f>
        <v>2.9E-4</v>
      </c>
      <c r="J6" s="9">
        <f>'Estimator - hectare (ha)'!I6/10000</f>
        <v>2.0000000000000001E-4</v>
      </c>
      <c r="K6" s="9">
        <v>37</v>
      </c>
      <c r="L6" s="9">
        <v>10.3</v>
      </c>
    </row>
    <row r="7" spans="1:12">
      <c r="G7" s="8" t="s">
        <v>15</v>
      </c>
      <c r="H7" s="8"/>
      <c r="I7" s="8"/>
      <c r="J7" s="8"/>
      <c r="K7" s="8"/>
      <c r="L7" s="8"/>
    </row>
    <row r="8" spans="1:12">
      <c r="G8" s="8" t="s">
        <v>18</v>
      </c>
      <c r="H8" s="8"/>
      <c r="I8" s="8"/>
      <c r="J8" s="8"/>
      <c r="K8" s="8"/>
      <c r="L8" s="8"/>
    </row>
    <row r="9" spans="1:12" ht="13.5" thickBot="1">
      <c r="G9" s="9" t="s">
        <v>17</v>
      </c>
      <c r="H9" s="9">
        <v>13</v>
      </c>
      <c r="I9" s="9">
        <f>'Estimator - hectare (ha)'!H9/10000</f>
        <v>1.2900000000000001E-3</v>
      </c>
      <c r="J9" s="9">
        <f>'Estimator - hectare (ha)'!I9/10000</f>
        <v>8.9999999999999998E-4</v>
      </c>
      <c r="K9" s="9">
        <v>167</v>
      </c>
      <c r="L9" s="10">
        <v>46</v>
      </c>
    </row>
    <row r="10" spans="1:12">
      <c r="G10" s="8"/>
      <c r="H10" s="8"/>
      <c r="I10" s="8"/>
      <c r="J10" s="8"/>
      <c r="K10" s="8"/>
      <c r="L10" s="8"/>
    </row>
    <row r="11" spans="1:12">
      <c r="G11" s="11" t="s">
        <v>0</v>
      </c>
      <c r="H11" s="8"/>
      <c r="I11" s="8"/>
      <c r="J11" s="8"/>
      <c r="K11" s="8"/>
      <c r="L11" s="8"/>
    </row>
    <row r="12" spans="1:12">
      <c r="G12" s="5"/>
      <c r="H12" s="5"/>
      <c r="I12" s="5"/>
      <c r="J12" s="5"/>
    </row>
    <row r="13" spans="1:12" ht="13.5" thickBot="1">
      <c r="G13" s="6" t="s">
        <v>1</v>
      </c>
      <c r="H13" s="6" t="s">
        <v>2</v>
      </c>
      <c r="I13" s="6" t="s">
        <v>3</v>
      </c>
      <c r="J13" s="6" t="s">
        <v>4</v>
      </c>
    </row>
    <row r="14" spans="1:12">
      <c r="G14" s="8" t="s">
        <v>5</v>
      </c>
      <c r="H14" s="8" t="s">
        <v>6</v>
      </c>
      <c r="I14" s="8" t="s">
        <v>7</v>
      </c>
      <c r="J14" s="8" t="s">
        <v>8</v>
      </c>
    </row>
    <row r="15" spans="1:12">
      <c r="G15" s="8" t="s">
        <v>9</v>
      </c>
      <c r="H15" s="8" t="s">
        <v>10</v>
      </c>
      <c r="I15" s="8" t="s">
        <v>11</v>
      </c>
      <c r="J15" s="8" t="s">
        <v>12</v>
      </c>
    </row>
  </sheetData>
  <hyperlinks>
    <hyperlink ref="G1" r:id="rId1"/>
    <hyperlink ref="G1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Cropping Estimator</vt:lpstr>
      <vt:lpstr>Estimator - hectare (ha)</vt:lpstr>
      <vt:lpstr>Estimator - square km (km^2)</vt:lpstr>
    </vt:vector>
  </TitlesOfParts>
  <Company>Forest Research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Katherine.Tubby</dc:creator>
  <cp:lastModifiedBy>Iain</cp:lastModifiedBy>
  <dcterms:created xsi:type="dcterms:W3CDTF">2008-10-01T19:56:13Z</dcterms:created>
  <dcterms:modified xsi:type="dcterms:W3CDTF">2012-05-05T16:56:29Z</dcterms:modified>
</cp:coreProperties>
</file>