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120" windowWidth="3255" windowHeight="4620" activeTab="1"/>
  </bookViews>
  <sheets>
    <sheet name="WT Workflow" sheetId="1" r:id="rId1"/>
    <sheet name="Hoja2" sheetId="2" r:id="rId2"/>
  </sheets>
  <calcPr calcId="125725"/>
</workbook>
</file>

<file path=xl/calcChain.xml><?xml version="1.0" encoding="utf-8"?>
<calcChain xmlns="http://schemas.openxmlformats.org/spreadsheetml/2006/main">
  <c r="V14" i="2"/>
  <c r="T18"/>
  <c r="Q18"/>
  <c r="R18" s="1"/>
  <c r="T17"/>
  <c r="Q17"/>
  <c r="R17" s="1"/>
  <c r="T16"/>
  <c r="R16"/>
  <c r="Q16"/>
  <c r="T15"/>
  <c r="Q15"/>
  <c r="R15" s="1"/>
  <c r="T14"/>
  <c r="Q14"/>
  <c r="R14" s="1"/>
  <c r="L63"/>
  <c r="J63"/>
  <c r="I63"/>
  <c r="L62"/>
  <c r="I62"/>
  <c r="J62" s="1"/>
  <c r="L61"/>
  <c r="I61"/>
  <c r="J61" s="1"/>
  <c r="L60"/>
  <c r="I60"/>
  <c r="J60" s="1"/>
  <c r="L59"/>
  <c r="I59"/>
  <c r="J59" s="1"/>
  <c r="L58"/>
  <c r="I58"/>
  <c r="J58" s="1"/>
  <c r="L57"/>
  <c r="I57"/>
  <c r="J57" s="1"/>
  <c r="L56"/>
  <c r="I56"/>
  <c r="J56" s="1"/>
  <c r="L55"/>
  <c r="I55"/>
  <c r="J55" s="1"/>
  <c r="L54"/>
  <c r="I54"/>
  <c r="J54" s="1"/>
  <c r="L53"/>
  <c r="I53"/>
  <c r="J53" s="1"/>
  <c r="L52"/>
  <c r="I52"/>
  <c r="J52" s="1"/>
  <c r="L51"/>
  <c r="I51"/>
  <c r="J51" s="1"/>
  <c r="L50"/>
  <c r="I50"/>
  <c r="J50" s="1"/>
  <c r="L49"/>
  <c r="I49"/>
  <c r="J49" s="1"/>
  <c r="L48"/>
  <c r="I48"/>
  <c r="J48" s="1"/>
  <c r="L47"/>
  <c r="J47"/>
  <c r="I47"/>
  <c r="L46"/>
  <c r="I46"/>
  <c r="J46" s="1"/>
  <c r="L45"/>
  <c r="I45"/>
  <c r="J45" s="1"/>
  <c r="L44"/>
  <c r="I44"/>
  <c r="J44" s="1"/>
  <c r="L43"/>
  <c r="I43"/>
  <c r="J43" s="1"/>
  <c r="L42"/>
  <c r="I42"/>
  <c r="J42" s="1"/>
  <c r="L41"/>
  <c r="I41"/>
  <c r="J41" s="1"/>
  <c r="L40"/>
  <c r="I40"/>
  <c r="J40" s="1"/>
  <c r="L39"/>
  <c r="J39"/>
  <c r="I39"/>
  <c r="L38"/>
  <c r="I38"/>
  <c r="J38" s="1"/>
  <c r="L37"/>
  <c r="I37"/>
  <c r="J37" s="1"/>
  <c r="L36"/>
  <c r="I36"/>
  <c r="J36" s="1"/>
  <c r="L35"/>
  <c r="I35"/>
  <c r="J35" s="1"/>
  <c r="L34"/>
  <c r="I34"/>
  <c r="J34" s="1"/>
  <c r="L33"/>
  <c r="I33"/>
  <c r="J33" s="1"/>
  <c r="L32"/>
  <c r="I32"/>
  <c r="J32" s="1"/>
  <c r="L31"/>
  <c r="J31"/>
  <c r="I31"/>
  <c r="L30"/>
  <c r="I30"/>
  <c r="J30" s="1"/>
  <c r="L29"/>
  <c r="I29"/>
  <c r="J29" s="1"/>
  <c r="L28"/>
  <c r="I28"/>
  <c r="J28" s="1"/>
  <c r="L27"/>
  <c r="I27"/>
  <c r="J27" s="1"/>
  <c r="L26"/>
  <c r="I26"/>
  <c r="J26" s="1"/>
  <c r="L25"/>
  <c r="I25"/>
  <c r="J25" s="1"/>
  <c r="L24"/>
  <c r="I24"/>
  <c r="J24" s="1"/>
  <c r="L23"/>
  <c r="I23"/>
  <c r="J23" s="1"/>
  <c r="L22"/>
  <c r="I22"/>
  <c r="J22" s="1"/>
  <c r="L21"/>
  <c r="I21"/>
  <c r="J21" s="1"/>
  <c r="L20"/>
  <c r="I20"/>
  <c r="J20" s="1"/>
  <c r="L19"/>
  <c r="I19"/>
  <c r="J19" s="1"/>
  <c r="L18"/>
  <c r="I18"/>
  <c r="J18" s="1"/>
  <c r="L17"/>
  <c r="I17"/>
  <c r="J17" s="1"/>
  <c r="L16"/>
  <c r="I16"/>
  <c r="J16" s="1"/>
  <c r="L15"/>
  <c r="I15"/>
  <c r="J15" s="1"/>
  <c r="L14"/>
  <c r="I14"/>
  <c r="J14" s="1"/>
  <c r="I64" l="1"/>
</calcChain>
</file>

<file path=xl/sharedStrings.xml><?xml version="1.0" encoding="utf-8"?>
<sst xmlns="http://schemas.openxmlformats.org/spreadsheetml/2006/main" count="152" uniqueCount="88">
  <si>
    <t>S.No</t>
  </si>
  <si>
    <t>Description</t>
  </si>
  <si>
    <t>Implementation</t>
  </si>
  <si>
    <t>Misc Comments</t>
  </si>
  <si>
    <t>Possibly include street lighting.</t>
  </si>
  <si>
    <t>Demand</t>
  </si>
  <si>
    <t>Too dynamic - Possible average usage - can be broken with the introduction of financial schemes that are independent of feed in tariffs and dependent on savings. "Green Deal"</t>
  </si>
  <si>
    <t>Documentation of HEM to be verified.</t>
  </si>
  <si>
    <t>Permissions</t>
  </si>
  <si>
    <t>Financial</t>
  </si>
  <si>
    <t>Capital Cost - Maintenance and operating cost - Subsidies (FIT  - Green Deal) - subcontractor costs - demand market and feasibility - Loan</t>
  </si>
  <si>
    <t>Social</t>
  </si>
  <si>
    <t xml:space="preserve">Perceptions? Objections? </t>
  </si>
  <si>
    <t>Environmental</t>
  </si>
  <si>
    <t>GHG?... incorporated into the technical tool</t>
  </si>
  <si>
    <t>This can be obtained by using a basic tool such as google earth, or a site maps from the RESCO company. This will help identify the requisite parameters as defined in your wind technology workchart.</t>
  </si>
  <si>
    <t>WT Workflow</t>
  </si>
  <si>
    <t>Main parameter obtained from localization: Wind speed</t>
  </si>
  <si>
    <t>Necesary for calculation of demand</t>
  </si>
  <si>
    <t>What is the general location(latitude, longitude)?</t>
  </si>
  <si>
    <t>Type of area?</t>
  </si>
  <si>
    <t>Maximum distance from green zones to residencial areas?</t>
  </si>
  <si>
    <t>Easy to determinate by google earth, or a site maps from the RESCO company.To determinate the possibility of installing medium wind turbines (limited by the visual impact and noise)</t>
  </si>
  <si>
    <t>Grid connection</t>
  </si>
  <si>
    <t>Only for the case of medium size turbines</t>
  </si>
  <si>
    <t>Trasnformers and arragment with the electricity company</t>
  </si>
  <si>
    <t>HEM - RETScreen - actual fuel bills from the consumers - Heating , direct hot water demand and electricity - Demand offset due to WT- demand GHG - grid connection</t>
  </si>
  <si>
    <t>how would you get WT installed on the house? what are the permissions involved? Do we have to review land management agreements? Do we have to get electrical permission from the utility company? what are the HSE issues?</t>
  </si>
  <si>
    <t>Visual impact, noise</t>
  </si>
  <si>
    <t>Year of construction and number of houses and type (detached, semi-detached, mid-terrace)?</t>
  </si>
  <si>
    <t>Communal or domestic. Posibility of instalation of micro -turbines in communal areas or buildings.</t>
  </si>
  <si>
    <t>% insurance</t>
  </si>
  <si>
    <t>% maintenance</t>
  </si>
  <si>
    <t>DEMAND MODEL</t>
  </si>
  <si>
    <t>DEMAND VS SUPPLY ANALYSIS</t>
  </si>
  <si>
    <t>FINANCE</t>
  </si>
  <si>
    <t>Electrical demand</t>
  </si>
  <si>
    <t>Total Annual Electrical Demand</t>
  </si>
  <si>
    <t>Approximations</t>
  </si>
  <si>
    <t>Heating Demand</t>
  </si>
  <si>
    <t>Total Annual Heating Demand</t>
  </si>
  <si>
    <t>Operational Spread</t>
  </si>
  <si>
    <t>House Number</t>
  </si>
  <si>
    <t>Type of House</t>
  </si>
  <si>
    <t>Total Floor area</t>
  </si>
  <si>
    <t>KWh /m2 per year</t>
  </si>
  <si>
    <t>KWh / year</t>
  </si>
  <si>
    <r>
      <t>KWh / m</t>
    </r>
    <r>
      <rPr>
        <vertAlign val="superscript"/>
        <sz val="10"/>
        <rFont val="Verdana"/>
        <family val="2"/>
      </rPr>
      <t>2</t>
    </r>
    <r>
      <rPr>
        <sz val="10"/>
        <rFont val="Verdana"/>
        <family val="2"/>
      </rPr>
      <t xml:space="preserve"> / year</t>
    </r>
  </si>
  <si>
    <t>Home Owner Down Payment</t>
  </si>
  <si>
    <t>Grant (one time)</t>
  </si>
  <si>
    <t>Annualized Capital Cost (capital outlay - downpayment - grant)</t>
  </si>
  <si>
    <t>Maintenance (annual)</t>
  </si>
  <si>
    <t>Insurance (annual)</t>
  </si>
  <si>
    <t>Total yearly expense</t>
  </si>
  <si>
    <t>FIT Income for Generation (pounds)</t>
  </si>
  <si>
    <t xml:space="preserve">Grid Electricity displacement Savings (Pounds) </t>
  </si>
  <si>
    <t>Export Income (pounds)</t>
  </si>
  <si>
    <t>Total yearly Real Net Cashflow = Generation + export</t>
  </si>
  <si>
    <t>Total yearly perceived net cashflow = generation + export +savings</t>
  </si>
  <si>
    <t>Single Storey</t>
  </si>
  <si>
    <t>Double Storey</t>
  </si>
  <si>
    <t>32a</t>
  </si>
  <si>
    <t>semi 2storey</t>
  </si>
  <si>
    <t>32b</t>
  </si>
  <si>
    <t>33a</t>
  </si>
  <si>
    <t>33b</t>
  </si>
  <si>
    <t>Assumptions</t>
  </si>
  <si>
    <t>Price electricity exported</t>
  </si>
  <si>
    <t>Price electricity imported</t>
  </si>
  <si>
    <t>FITs</t>
  </si>
  <si>
    <t>21p/Kwh</t>
  </si>
  <si>
    <t>12p/Kwh</t>
  </si>
  <si>
    <t>3p/Kwh</t>
  </si>
  <si>
    <t>Capital Cost of turbine 15KW</t>
  </si>
  <si>
    <r>
      <rPr>
        <sz val="11"/>
        <color theme="1"/>
        <rFont val="Calibri"/>
        <family val="2"/>
      </rPr>
      <t>£</t>
    </r>
    <r>
      <rPr>
        <sz val="11"/>
        <color theme="1"/>
        <rFont val="Calibri"/>
        <family val="2"/>
        <scheme val="minor"/>
      </rPr>
      <t>50000</t>
    </r>
  </si>
  <si>
    <t>ENERGY MODEL</t>
  </si>
  <si>
    <t>House Number SELECTED</t>
  </si>
  <si>
    <t>Total Energy Match (MWh)</t>
  </si>
  <si>
    <t>Total Renewable Wind turbine energy Generated (MWh)</t>
  </si>
  <si>
    <t>Total Energy Surplus (MWh)</t>
  </si>
  <si>
    <t>Total Energy deficit (MWh)</t>
  </si>
  <si>
    <t>Demand/supply for combination of 5houses</t>
  </si>
  <si>
    <t>Capital Outlay(in £)</t>
  </si>
  <si>
    <t>Payback Period (AI 14))</t>
  </si>
  <si>
    <t>Payback Period (AJ 14)</t>
  </si>
  <si>
    <t>6.96 yrs</t>
  </si>
  <si>
    <t>1.5% of capital cost</t>
  </si>
  <si>
    <t xml:space="preserve">1.5% of capital cost </t>
  </si>
</sst>
</file>

<file path=xl/styles.xml><?xml version="1.0" encoding="utf-8"?>
<styleSheet xmlns="http://schemas.openxmlformats.org/spreadsheetml/2006/main">
  <fonts count="10">
    <font>
      <sz val="11"/>
      <color theme="1"/>
      <name val="Calibri"/>
      <family val="2"/>
      <scheme val="minor"/>
    </font>
    <font>
      <b/>
      <sz val="11"/>
      <color theme="1"/>
      <name val="Calibri"/>
      <family val="2"/>
      <scheme val="minor"/>
    </font>
    <font>
      <b/>
      <sz val="11"/>
      <color rgb="FF00B0F0"/>
      <name val="Calibri"/>
      <family val="2"/>
      <scheme val="minor"/>
    </font>
    <font>
      <b/>
      <sz val="11"/>
      <color rgb="FFFFC000"/>
      <name val="Calibri"/>
      <family val="2"/>
      <scheme val="minor"/>
    </font>
    <font>
      <b/>
      <sz val="11"/>
      <color rgb="FF92D050"/>
      <name val="Calibri"/>
      <family val="2"/>
      <scheme val="minor"/>
    </font>
    <font>
      <b/>
      <sz val="11"/>
      <color theme="5" tint="-0.249977111117893"/>
      <name val="Calibri"/>
      <family val="2"/>
      <scheme val="minor"/>
    </font>
    <font>
      <b/>
      <sz val="10"/>
      <name val="Verdana"/>
      <family val="2"/>
    </font>
    <font>
      <sz val="10"/>
      <name val="Verdana"/>
      <family val="2"/>
    </font>
    <font>
      <vertAlign val="superscript"/>
      <sz val="10"/>
      <name val="Verdana"/>
      <family val="2"/>
    </font>
    <font>
      <sz val="11"/>
      <color theme="1"/>
      <name val="Calibri"/>
      <family val="2"/>
    </font>
  </fonts>
  <fills count="10">
    <fill>
      <patternFill patternType="none"/>
    </fill>
    <fill>
      <patternFill patternType="gray125"/>
    </fill>
    <fill>
      <patternFill patternType="solid">
        <fgColor theme="5" tint="0.59999389629810485"/>
        <bgColor indexed="64"/>
      </patternFill>
    </fill>
    <fill>
      <patternFill patternType="solid">
        <fgColor rgb="FF92D050"/>
        <bgColor indexed="64"/>
      </patternFill>
    </fill>
    <fill>
      <patternFill patternType="solid">
        <fgColor theme="3" tint="0.59999389629810485"/>
        <bgColor indexed="64"/>
      </patternFill>
    </fill>
    <fill>
      <patternFill patternType="solid">
        <fgColor theme="9" tint="-0.249977111117893"/>
        <bgColor indexed="64"/>
      </patternFill>
    </fill>
    <fill>
      <patternFill patternType="solid">
        <fgColor theme="0" tint="-0.14999847407452621"/>
        <bgColor indexed="64"/>
      </patternFill>
    </fill>
    <fill>
      <patternFill patternType="solid">
        <fgColor theme="4"/>
        <bgColor indexed="64"/>
      </patternFill>
    </fill>
    <fill>
      <patternFill patternType="solid">
        <fgColor rgb="FFC00000"/>
        <bgColor indexed="64"/>
      </patternFill>
    </fill>
    <fill>
      <patternFill patternType="solid">
        <fgColor rgb="FFFFFF00"/>
        <bgColor indexed="64"/>
      </patternFill>
    </fill>
  </fills>
  <borders count="2">
    <border>
      <left/>
      <right/>
      <top/>
      <bottom/>
      <diagonal/>
    </border>
    <border>
      <left/>
      <right/>
      <top/>
      <bottom style="medium">
        <color auto="1"/>
      </bottom>
      <diagonal/>
    </border>
  </borders>
  <cellStyleXfs count="1">
    <xf numFmtId="0" fontId="0" fillId="0" borderId="0"/>
  </cellStyleXfs>
  <cellXfs count="34">
    <xf numFmtId="0" fontId="0" fillId="0" borderId="0" xfId="0"/>
    <xf numFmtId="0" fontId="0" fillId="0" borderId="0" xfId="0" applyAlignment="1">
      <alignment horizontal="left" vertical="center" wrapText="1"/>
    </xf>
    <xf numFmtId="0" fontId="1" fillId="0" borderId="0" xfId="0" applyFont="1" applyAlignment="1">
      <alignment horizontal="left" vertical="center" wrapText="1"/>
    </xf>
    <xf numFmtId="0" fontId="2" fillId="0" borderId="0" xfId="0" applyFont="1" applyAlignment="1">
      <alignment horizontal="left" vertical="center" wrapText="1"/>
    </xf>
    <xf numFmtId="0" fontId="3" fillId="0" borderId="0" xfId="0" applyFont="1" applyAlignment="1">
      <alignment horizontal="left" vertical="center" wrapText="1"/>
    </xf>
    <xf numFmtId="0" fontId="4" fillId="0" borderId="0" xfId="0" applyFont="1" applyAlignment="1">
      <alignment horizontal="left" vertical="center" wrapText="1"/>
    </xf>
    <xf numFmtId="0" fontId="1" fillId="0" borderId="0" xfId="0" applyFont="1"/>
    <xf numFmtId="0" fontId="5" fillId="0" borderId="0" xfId="0" applyFont="1" applyAlignment="1">
      <alignment horizontal="left" vertical="center" wrapText="1"/>
    </xf>
    <xf numFmtId="0" fontId="0" fillId="0" borderId="0" xfId="0" applyFill="1" applyAlignment="1">
      <alignment horizontal="center" wrapText="1"/>
    </xf>
    <xf numFmtId="0" fontId="0" fillId="0" borderId="0" xfId="0" applyAlignment="1">
      <alignment horizontal="center" wrapText="1"/>
    </xf>
    <xf numFmtId="0" fontId="6" fillId="2" borderId="0" xfId="0" applyFont="1" applyFill="1" applyAlignment="1">
      <alignment horizontal="center"/>
    </xf>
    <xf numFmtId="0" fontId="0" fillId="2" borderId="0" xfId="0" applyFill="1" applyAlignment="1">
      <alignment horizontal="center" wrapText="1"/>
    </xf>
    <xf numFmtId="0" fontId="6" fillId="3" borderId="0" xfId="0" applyFont="1" applyFill="1" applyAlignment="1">
      <alignment horizontal="center"/>
    </xf>
    <xf numFmtId="0" fontId="6" fillId="3" borderId="0" xfId="0" applyFont="1" applyFill="1" applyAlignment="1">
      <alignment horizontal="center" wrapText="1"/>
    </xf>
    <xf numFmtId="0" fontId="0" fillId="3" borderId="0" xfId="0" applyFill="1" applyAlignment="1">
      <alignment horizontal="center" wrapText="1"/>
    </xf>
    <xf numFmtId="0" fontId="6" fillId="4" borderId="0" xfId="0" applyFont="1" applyFill="1" applyAlignment="1">
      <alignment horizontal="left"/>
    </xf>
    <xf numFmtId="0" fontId="0" fillId="4" borderId="0" xfId="0" applyFill="1" applyAlignment="1">
      <alignment horizontal="center" wrapText="1"/>
    </xf>
    <xf numFmtId="0" fontId="6" fillId="5" borderId="0" xfId="0" applyFont="1" applyFill="1" applyAlignment="1">
      <alignment horizontal="left"/>
    </xf>
    <xf numFmtId="0" fontId="7" fillId="5" borderId="0" xfId="0" applyFont="1" applyFill="1" applyAlignment="1">
      <alignment horizontal="center" wrapText="1"/>
    </xf>
    <xf numFmtId="0" fontId="0" fillId="5" borderId="0" xfId="0" applyFill="1" applyAlignment="1">
      <alignment horizontal="center" wrapText="1"/>
    </xf>
    <xf numFmtId="0" fontId="7" fillId="2" borderId="0" xfId="0" applyFont="1" applyFill="1" applyAlignment="1">
      <alignment horizontal="center" wrapText="1"/>
    </xf>
    <xf numFmtId="0" fontId="7" fillId="6" borderId="1" xfId="0" applyFont="1" applyFill="1" applyBorder="1" applyAlignment="1">
      <alignment horizontal="center" wrapText="1"/>
    </xf>
    <xf numFmtId="0" fontId="7" fillId="2" borderId="1" xfId="0" applyFont="1" applyFill="1" applyBorder="1" applyAlignment="1">
      <alignment horizontal="center" wrapText="1"/>
    </xf>
    <xf numFmtId="0" fontId="7" fillId="3" borderId="1" xfId="0" applyFont="1" applyFill="1" applyBorder="1" applyAlignment="1">
      <alignment horizontal="center" wrapText="1"/>
    </xf>
    <xf numFmtId="0" fontId="7" fillId="4" borderId="1" xfId="0" applyFont="1" applyFill="1" applyBorder="1" applyAlignment="1">
      <alignment horizontal="center" wrapText="1"/>
    </xf>
    <xf numFmtId="0" fontId="7" fillId="5" borderId="1" xfId="0" applyFont="1" applyFill="1" applyBorder="1" applyAlignment="1">
      <alignment horizontal="center" wrapText="1"/>
    </xf>
    <xf numFmtId="0" fontId="7" fillId="7" borderId="0" xfId="0" applyFont="1" applyFill="1" applyAlignment="1">
      <alignment horizontal="center" wrapText="1"/>
    </xf>
    <xf numFmtId="0" fontId="7" fillId="3" borderId="0" xfId="0" applyFont="1" applyFill="1" applyAlignment="1">
      <alignment horizontal="center" wrapText="1"/>
    </xf>
    <xf numFmtId="0" fontId="0" fillId="8" borderId="0" xfId="0" applyFill="1" applyAlignment="1">
      <alignment horizontal="center" wrapText="1"/>
    </xf>
    <xf numFmtId="0" fontId="0" fillId="3" borderId="0" xfId="0" applyFill="1"/>
    <xf numFmtId="2" fontId="0" fillId="4" borderId="0" xfId="0" applyNumberFormat="1" applyFill="1" applyAlignment="1">
      <alignment horizontal="center" wrapText="1"/>
    </xf>
    <xf numFmtId="0" fontId="0" fillId="9" borderId="0" xfId="0" applyFill="1"/>
    <xf numFmtId="0" fontId="0" fillId="9" borderId="0" xfId="0" applyFill="1" applyAlignment="1">
      <alignment horizontal="center" wrapText="1"/>
    </xf>
    <xf numFmtId="3" fontId="0" fillId="5" borderId="0" xfId="0" applyNumberFormat="1" applyFill="1" applyAlignment="1">
      <alignment horizont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E29"/>
  <sheetViews>
    <sheetView workbookViewId="0">
      <selection activeCell="B1" sqref="B1"/>
    </sheetView>
  </sheetViews>
  <sheetFormatPr baseColWidth="10" defaultColWidth="11.42578125" defaultRowHeight="15"/>
  <cols>
    <col min="1" max="1" width="5" customWidth="1"/>
    <col min="2" max="2" width="24" style="6" customWidth="1"/>
    <col min="3" max="3" width="47.7109375" customWidth="1"/>
    <col min="4" max="4" width="42" customWidth="1"/>
    <col min="5" max="5" width="26.5703125" customWidth="1"/>
  </cols>
  <sheetData>
    <row r="1" spans="1:5">
      <c r="A1" s="1"/>
      <c r="B1" s="2" t="s">
        <v>16</v>
      </c>
      <c r="C1" s="1"/>
      <c r="D1" s="1"/>
      <c r="E1" s="1"/>
    </row>
    <row r="2" spans="1:5" ht="30">
      <c r="A2" s="1" t="s">
        <v>0</v>
      </c>
      <c r="B2" s="2" t="s">
        <v>1</v>
      </c>
      <c r="C2" s="1" t="s">
        <v>2</v>
      </c>
      <c r="D2" s="1"/>
      <c r="E2" s="1" t="s">
        <v>3</v>
      </c>
    </row>
    <row r="3" spans="1:5" ht="75">
      <c r="A3" s="1">
        <v>1</v>
      </c>
      <c r="B3" s="7" t="s">
        <v>19</v>
      </c>
      <c r="C3" s="1" t="s">
        <v>15</v>
      </c>
      <c r="D3" s="1"/>
      <c r="E3" s="1" t="s">
        <v>17</v>
      </c>
    </row>
    <row r="4" spans="1:5" ht="60">
      <c r="A4" s="1">
        <v>2</v>
      </c>
      <c r="B4" s="7" t="s">
        <v>29</v>
      </c>
      <c r="C4" s="1" t="s">
        <v>18</v>
      </c>
      <c r="D4" s="1" t="s">
        <v>4</v>
      </c>
      <c r="E4" s="1"/>
    </row>
    <row r="5" spans="1:5" ht="30">
      <c r="A5" s="1">
        <v>7</v>
      </c>
      <c r="B5" s="7" t="s">
        <v>20</v>
      </c>
      <c r="C5" s="1" t="s">
        <v>30</v>
      </c>
      <c r="E5" s="1"/>
    </row>
    <row r="6" spans="1:5" ht="60">
      <c r="A6" s="1">
        <v>3</v>
      </c>
      <c r="B6" s="7" t="s">
        <v>21</v>
      </c>
      <c r="C6" s="1" t="s">
        <v>22</v>
      </c>
      <c r="D6" s="1"/>
      <c r="E6" s="1"/>
    </row>
    <row r="7" spans="1:5">
      <c r="A7" s="1"/>
      <c r="B7" s="2"/>
      <c r="C7" s="1"/>
      <c r="D7" s="1"/>
      <c r="E7" s="1"/>
    </row>
    <row r="8" spans="1:5" ht="75">
      <c r="A8" s="1">
        <v>8</v>
      </c>
      <c r="B8" s="3" t="s">
        <v>5</v>
      </c>
      <c r="C8" s="1" t="s">
        <v>26</v>
      </c>
      <c r="D8" s="1" t="s">
        <v>6</v>
      </c>
      <c r="E8" s="1" t="s">
        <v>7</v>
      </c>
    </row>
    <row r="9" spans="1:5" ht="30">
      <c r="A9" s="1">
        <v>9</v>
      </c>
      <c r="B9" s="3" t="s">
        <v>23</v>
      </c>
      <c r="C9" s="1" t="s">
        <v>24</v>
      </c>
      <c r="D9" s="1" t="s">
        <v>25</v>
      </c>
      <c r="E9" s="1"/>
    </row>
    <row r="10" spans="1:5">
      <c r="A10" s="1">
        <v>10</v>
      </c>
      <c r="B10" s="2"/>
      <c r="C10" s="1"/>
      <c r="D10" s="1"/>
      <c r="E10" s="1"/>
    </row>
    <row r="11" spans="1:5" ht="75">
      <c r="A11" s="1">
        <v>11</v>
      </c>
      <c r="B11" s="4" t="s">
        <v>8</v>
      </c>
      <c r="C11" s="1" t="s">
        <v>27</v>
      </c>
      <c r="D11" s="1"/>
      <c r="E11" s="1"/>
    </row>
    <row r="12" spans="1:5" ht="45">
      <c r="A12" s="1">
        <v>12</v>
      </c>
      <c r="B12" s="4" t="s">
        <v>9</v>
      </c>
      <c r="C12" s="1" t="s">
        <v>10</v>
      </c>
      <c r="D12" s="1"/>
      <c r="E12" s="1"/>
    </row>
    <row r="13" spans="1:5">
      <c r="A13" s="1">
        <v>13</v>
      </c>
      <c r="B13" s="4" t="s">
        <v>11</v>
      </c>
      <c r="C13" s="1" t="s">
        <v>12</v>
      </c>
      <c r="D13" s="1" t="s">
        <v>28</v>
      </c>
      <c r="E13" s="1"/>
    </row>
    <row r="14" spans="1:5">
      <c r="A14" s="1">
        <v>14</v>
      </c>
      <c r="B14" s="5" t="s">
        <v>13</v>
      </c>
      <c r="C14" s="1" t="s">
        <v>14</v>
      </c>
      <c r="D14" s="1"/>
      <c r="E14" s="1"/>
    </row>
    <row r="15" spans="1:5">
      <c r="A15" s="1"/>
      <c r="B15" s="2"/>
      <c r="C15" s="1"/>
      <c r="D15" s="1"/>
      <c r="E15" s="1"/>
    </row>
    <row r="16" spans="1:5">
      <c r="A16" s="1"/>
      <c r="B16" s="2"/>
      <c r="C16" s="1"/>
      <c r="D16" s="1"/>
      <c r="E16" s="1"/>
    </row>
    <row r="17" spans="1:5">
      <c r="A17" s="1"/>
      <c r="B17" s="2"/>
      <c r="C17" s="1"/>
      <c r="D17" s="1"/>
      <c r="E17" s="1"/>
    </row>
    <row r="18" spans="1:5">
      <c r="A18" s="1"/>
      <c r="B18" s="2"/>
      <c r="C18" s="1"/>
      <c r="D18" s="1"/>
      <c r="E18" s="1"/>
    </row>
    <row r="19" spans="1:5">
      <c r="A19" s="1"/>
      <c r="B19" s="2"/>
      <c r="C19" s="1"/>
      <c r="D19" s="1"/>
      <c r="E19" s="1"/>
    </row>
    <row r="20" spans="1:5">
      <c r="A20" s="1"/>
      <c r="B20" s="2"/>
      <c r="C20" s="1"/>
      <c r="D20" s="1"/>
      <c r="E20" s="1"/>
    </row>
    <row r="21" spans="1:5">
      <c r="A21" s="1"/>
      <c r="B21" s="2"/>
      <c r="C21" s="1"/>
      <c r="D21" s="1"/>
      <c r="E21" s="1"/>
    </row>
    <row r="22" spans="1:5">
      <c r="A22" s="1"/>
      <c r="B22" s="2"/>
      <c r="C22" s="1"/>
      <c r="D22" s="1"/>
      <c r="E22" s="1"/>
    </row>
    <row r="23" spans="1:5">
      <c r="A23" s="1"/>
      <c r="B23" s="2"/>
      <c r="C23" s="1"/>
      <c r="D23" s="1"/>
      <c r="E23" s="1"/>
    </row>
    <row r="24" spans="1:5">
      <c r="A24" s="1"/>
      <c r="B24" s="2"/>
      <c r="C24" s="1"/>
      <c r="D24" s="1"/>
      <c r="E24" s="1"/>
    </row>
    <row r="25" spans="1:5">
      <c r="A25" s="1"/>
      <c r="B25" s="2"/>
      <c r="C25" s="1"/>
      <c r="D25" s="1"/>
      <c r="E25" s="1"/>
    </row>
    <row r="26" spans="1:5">
      <c r="A26" s="1"/>
      <c r="B26" s="2"/>
      <c r="C26" s="1"/>
      <c r="D26" s="1"/>
      <c r="E26" s="1"/>
    </row>
    <row r="27" spans="1:5">
      <c r="A27" s="1"/>
      <c r="B27" s="2"/>
      <c r="C27" s="1"/>
      <c r="D27" s="1"/>
      <c r="E27" s="1"/>
    </row>
    <row r="28" spans="1:5">
      <c r="A28" s="1"/>
      <c r="B28" s="2"/>
      <c r="C28" s="1"/>
      <c r="D28" s="1"/>
      <c r="E28" s="1"/>
    </row>
    <row r="29" spans="1:5">
      <c r="A29" s="1"/>
      <c r="B29" s="2"/>
      <c r="C29" s="1"/>
      <c r="D29" s="1"/>
      <c r="E29" s="1"/>
    </row>
  </sheetData>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dimension ref="A1:AL64"/>
  <sheetViews>
    <sheetView tabSelected="1" workbookViewId="0">
      <selection activeCell="D6" sqref="D6"/>
    </sheetView>
  </sheetViews>
  <sheetFormatPr baseColWidth="10" defaultColWidth="11.42578125" defaultRowHeight="15"/>
  <cols>
    <col min="1" max="1" width="14.7109375" customWidth="1"/>
    <col min="8" max="8" width="21.7109375" customWidth="1"/>
    <col min="13" max="13" width="17.85546875" customWidth="1"/>
    <col min="15" max="15" width="17.7109375" customWidth="1"/>
    <col min="21" max="21" width="15.42578125" customWidth="1"/>
  </cols>
  <sheetData>
    <row r="1" spans="1:38">
      <c r="A1" s="31" t="s">
        <v>66</v>
      </c>
      <c r="B1" s="31"/>
    </row>
    <row r="2" spans="1:38" ht="30">
      <c r="A2" s="32" t="s">
        <v>73</v>
      </c>
      <c r="B2" s="32" t="s">
        <v>74</v>
      </c>
      <c r="C2" s="8"/>
      <c r="D2" s="8"/>
      <c r="E2" s="8"/>
      <c r="F2" s="8"/>
      <c r="G2" s="8"/>
      <c r="H2" s="8"/>
      <c r="I2" s="8"/>
      <c r="J2" s="8"/>
      <c r="K2" s="8"/>
      <c r="L2" s="8"/>
      <c r="M2" s="8"/>
      <c r="N2" s="8"/>
      <c r="O2" s="8"/>
      <c r="P2" s="9"/>
      <c r="Q2" s="9"/>
      <c r="R2" s="9"/>
      <c r="S2" s="11"/>
      <c r="T2" s="11"/>
      <c r="U2" s="11"/>
      <c r="V2" s="11"/>
      <c r="W2" s="11"/>
      <c r="X2" s="8"/>
      <c r="Y2" s="8"/>
      <c r="Z2" s="8"/>
      <c r="AA2" s="8"/>
      <c r="AB2" s="8"/>
      <c r="AC2" s="8"/>
      <c r="AD2" s="8"/>
      <c r="AE2" s="8"/>
      <c r="AF2" s="8"/>
      <c r="AG2" s="8"/>
      <c r="AH2" s="8"/>
      <c r="AI2" s="8"/>
      <c r="AJ2" s="8"/>
      <c r="AK2" s="8"/>
      <c r="AL2" s="8"/>
    </row>
    <row r="3" spans="1:38">
      <c r="A3" s="32"/>
      <c r="B3" s="32"/>
      <c r="C3" s="8"/>
      <c r="D3" s="8"/>
      <c r="E3" s="8"/>
      <c r="F3" s="8"/>
      <c r="G3" s="8"/>
      <c r="H3" s="8"/>
      <c r="I3" s="8"/>
      <c r="J3" s="8"/>
      <c r="K3" s="8"/>
      <c r="L3" s="8"/>
      <c r="M3" s="8"/>
      <c r="N3" s="8"/>
      <c r="O3" s="8"/>
      <c r="P3" s="9"/>
      <c r="Q3" s="9"/>
      <c r="R3" s="9"/>
      <c r="S3" s="11"/>
      <c r="T3" s="11"/>
      <c r="U3" s="11"/>
      <c r="V3" s="11"/>
      <c r="W3" s="11"/>
      <c r="X3" s="8"/>
      <c r="Y3" s="8"/>
      <c r="Z3" s="8"/>
      <c r="AA3" s="8"/>
      <c r="AB3" s="8"/>
      <c r="AC3" s="8"/>
      <c r="AD3" s="8"/>
      <c r="AE3" s="8"/>
      <c r="AF3" s="8"/>
      <c r="AG3" s="8"/>
      <c r="AH3" s="8"/>
      <c r="AI3" s="8"/>
      <c r="AJ3" s="8"/>
      <c r="AK3" s="8"/>
      <c r="AL3" s="8"/>
    </row>
    <row r="4" spans="1:38" ht="30">
      <c r="A4" s="32" t="s">
        <v>31</v>
      </c>
      <c r="B4" s="32" t="s">
        <v>86</v>
      </c>
      <c r="C4" s="8"/>
      <c r="D4" s="8"/>
      <c r="E4" s="8"/>
      <c r="F4" s="8"/>
      <c r="G4" s="8"/>
      <c r="H4" s="8"/>
      <c r="I4" s="8"/>
      <c r="J4" s="8"/>
      <c r="K4" s="8"/>
      <c r="L4" s="8"/>
      <c r="M4" s="8"/>
      <c r="N4" s="8"/>
      <c r="O4" s="8"/>
      <c r="P4" s="9"/>
      <c r="Q4" s="9"/>
      <c r="R4" s="9"/>
      <c r="S4" s="11"/>
      <c r="T4" s="11"/>
      <c r="U4" s="11"/>
      <c r="V4" s="11"/>
      <c r="W4" s="11"/>
      <c r="X4" s="8"/>
      <c r="Y4" s="8"/>
      <c r="Z4" s="8"/>
      <c r="AA4" s="8"/>
      <c r="AB4" s="8"/>
      <c r="AC4" s="8"/>
      <c r="AD4" s="8"/>
      <c r="AE4" s="8"/>
      <c r="AF4" s="8"/>
      <c r="AG4" s="8"/>
      <c r="AH4" s="8"/>
      <c r="AI4" s="8"/>
      <c r="AJ4" s="8"/>
      <c r="AK4" s="8"/>
      <c r="AL4" s="8"/>
    </row>
    <row r="5" spans="1:38" ht="30">
      <c r="A5" s="32" t="s">
        <v>32</v>
      </c>
      <c r="B5" s="32" t="s">
        <v>87</v>
      </c>
      <c r="C5" s="8"/>
      <c r="D5" s="8"/>
      <c r="E5" s="8"/>
      <c r="F5" s="8"/>
      <c r="G5" s="8"/>
      <c r="H5" s="8"/>
      <c r="I5" s="8"/>
      <c r="J5" s="8"/>
      <c r="K5" s="8"/>
      <c r="L5" s="8"/>
      <c r="M5" s="8"/>
      <c r="N5" s="8"/>
      <c r="O5" s="8"/>
      <c r="P5" s="9"/>
      <c r="Q5" s="9"/>
      <c r="R5" s="9"/>
      <c r="S5" s="11"/>
      <c r="T5" s="11"/>
      <c r="U5" s="11"/>
      <c r="V5" s="11"/>
      <c r="W5" s="11"/>
      <c r="X5" s="8"/>
      <c r="Y5" s="8"/>
      <c r="Z5" s="8"/>
      <c r="AA5" s="8"/>
      <c r="AB5" s="8"/>
      <c r="AC5" s="8"/>
      <c r="AD5" s="8"/>
      <c r="AE5" s="8"/>
      <c r="AF5" s="8"/>
      <c r="AG5" s="8"/>
      <c r="AH5" s="8"/>
      <c r="AI5" s="8"/>
      <c r="AJ5" s="8"/>
      <c r="AK5" s="8"/>
      <c r="AL5" s="8"/>
    </row>
    <row r="6" spans="1:38" ht="30">
      <c r="A6" s="32" t="s">
        <v>67</v>
      </c>
      <c r="B6" s="32" t="s">
        <v>72</v>
      </c>
      <c r="C6" s="8"/>
      <c r="D6" s="8"/>
      <c r="E6" s="8"/>
      <c r="F6" s="8"/>
      <c r="G6" s="8"/>
      <c r="H6" s="8"/>
      <c r="I6" s="8"/>
      <c r="J6" s="8"/>
      <c r="K6" s="8"/>
      <c r="L6" s="8"/>
      <c r="M6" s="8"/>
      <c r="N6" s="8"/>
      <c r="O6" s="8"/>
      <c r="P6" s="9"/>
      <c r="Q6" s="9"/>
      <c r="R6" s="9"/>
      <c r="S6" s="11"/>
      <c r="T6" s="11"/>
      <c r="U6" s="11"/>
      <c r="V6" s="11"/>
      <c r="W6" s="11"/>
      <c r="X6" s="8"/>
      <c r="Y6" s="8"/>
      <c r="Z6" s="8"/>
      <c r="AA6" s="8"/>
      <c r="AB6" s="8"/>
      <c r="AC6" s="8"/>
      <c r="AD6" s="8"/>
      <c r="AE6" s="8"/>
      <c r="AF6" s="8"/>
      <c r="AG6" s="8"/>
      <c r="AH6" s="8"/>
      <c r="AI6" s="8"/>
      <c r="AJ6" s="8"/>
      <c r="AK6" s="8"/>
      <c r="AL6" s="8"/>
    </row>
    <row r="7" spans="1:38" ht="30">
      <c r="A7" s="32" t="s">
        <v>68</v>
      </c>
      <c r="B7" s="32" t="s">
        <v>71</v>
      </c>
      <c r="C7" s="8"/>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row>
    <row r="8" spans="1:38">
      <c r="A8" s="32" t="s">
        <v>69</v>
      </c>
      <c r="B8" s="32" t="s">
        <v>70</v>
      </c>
      <c r="C8" s="8"/>
      <c r="D8" s="8"/>
      <c r="E8" s="8"/>
      <c r="F8" s="8"/>
      <c r="G8" s="8"/>
      <c r="H8" s="8"/>
      <c r="I8" s="8"/>
      <c r="J8" s="8"/>
      <c r="K8" s="8"/>
      <c r="L8" s="8"/>
      <c r="M8" s="8"/>
      <c r="N8" s="8"/>
      <c r="O8" s="8"/>
      <c r="P8" s="8"/>
      <c r="Q8" s="8"/>
      <c r="R8" s="8"/>
      <c r="S8" s="8"/>
      <c r="T8" s="8"/>
      <c r="U8" s="8"/>
      <c r="V8" s="8"/>
      <c r="W8" s="8"/>
      <c r="X8" s="8"/>
      <c r="Y8" s="8"/>
      <c r="Z8" s="8"/>
      <c r="AA8" s="8"/>
      <c r="AB8" s="8"/>
      <c r="AC8" s="8"/>
      <c r="AD8" s="8"/>
      <c r="AE8" s="8"/>
      <c r="AF8" s="8"/>
      <c r="AG8" s="8"/>
      <c r="AH8" s="8"/>
      <c r="AI8" s="8"/>
      <c r="AJ8" s="8"/>
      <c r="AK8" s="8"/>
      <c r="AL8" s="8"/>
    </row>
    <row r="9" spans="1:38" ht="45">
      <c r="A9" s="8"/>
      <c r="B9" s="8"/>
      <c r="C9" s="8"/>
      <c r="D9" s="8"/>
      <c r="E9" s="8"/>
      <c r="F9" s="8"/>
      <c r="G9" s="8"/>
      <c r="H9" s="8"/>
      <c r="I9" s="8"/>
      <c r="J9" s="8"/>
      <c r="K9" s="8"/>
      <c r="L9" s="8"/>
      <c r="M9" s="8"/>
      <c r="N9" s="8"/>
      <c r="O9" s="8"/>
      <c r="P9" s="8"/>
      <c r="Q9" s="8"/>
      <c r="R9" s="8"/>
      <c r="S9" s="8"/>
      <c r="T9" s="8"/>
      <c r="U9" s="8" t="s">
        <v>81</v>
      </c>
      <c r="V9" s="8"/>
      <c r="W9" s="8"/>
      <c r="X9" s="8"/>
      <c r="Y9" s="8"/>
      <c r="Z9" s="8"/>
      <c r="AA9" s="8"/>
      <c r="AB9" s="8"/>
      <c r="AC9" s="8"/>
      <c r="AD9" s="8"/>
      <c r="AE9" s="8"/>
      <c r="AF9" s="8"/>
      <c r="AG9" s="8"/>
      <c r="AH9" s="8"/>
      <c r="AI9" s="8"/>
      <c r="AJ9" s="8"/>
      <c r="AK9" s="8"/>
      <c r="AL9" s="8"/>
    </row>
    <row r="10" spans="1:38">
      <c r="A10" s="8"/>
      <c r="B10" s="8"/>
      <c r="C10" s="8"/>
      <c r="D10" s="8"/>
      <c r="E10" s="8"/>
      <c r="F10" s="8"/>
      <c r="G10" s="8"/>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8"/>
      <c r="AJ10" s="8"/>
      <c r="AK10" s="8"/>
      <c r="AL10" s="8"/>
    </row>
    <row r="11" spans="1:38">
      <c r="A11" s="9"/>
      <c r="B11" s="9"/>
      <c r="C11" s="9"/>
      <c r="D11" s="9"/>
      <c r="E11" s="9"/>
      <c r="F11" s="9"/>
      <c r="G11" s="9"/>
      <c r="H11" s="10" t="s">
        <v>33</v>
      </c>
      <c r="I11" s="11"/>
      <c r="J11" s="11"/>
      <c r="K11" s="11"/>
      <c r="L11" s="11"/>
      <c r="M11" s="12" t="s">
        <v>75</v>
      </c>
      <c r="N11" s="13"/>
      <c r="O11" s="13"/>
      <c r="P11" s="14"/>
      <c r="Q11" s="14"/>
      <c r="R11" s="14"/>
      <c r="S11" s="14"/>
      <c r="T11" s="14"/>
      <c r="U11" s="15" t="s">
        <v>34</v>
      </c>
      <c r="V11" s="16"/>
      <c r="W11" s="16"/>
      <c r="X11" s="16"/>
      <c r="Y11" s="17" t="s">
        <v>35</v>
      </c>
      <c r="Z11" s="17"/>
      <c r="AA11" s="17"/>
      <c r="AB11" s="17"/>
      <c r="AC11" s="18"/>
      <c r="AD11" s="18"/>
      <c r="AE11" s="18"/>
      <c r="AF11" s="18"/>
      <c r="AG11" s="19"/>
      <c r="AH11" s="18"/>
      <c r="AI11" s="18"/>
      <c r="AJ11" s="18"/>
      <c r="AK11" s="19"/>
      <c r="AL11" s="19"/>
    </row>
    <row r="12" spans="1:38" ht="52.5" customHeight="1">
      <c r="A12" s="9"/>
      <c r="B12" s="9"/>
      <c r="C12" s="9"/>
      <c r="D12" s="9"/>
      <c r="E12" s="9"/>
      <c r="F12" s="9"/>
      <c r="G12" s="9"/>
      <c r="H12" s="11" t="s">
        <v>36</v>
      </c>
      <c r="I12" s="20" t="s">
        <v>37</v>
      </c>
      <c r="J12" s="20" t="s">
        <v>38</v>
      </c>
      <c r="K12" s="20" t="s">
        <v>39</v>
      </c>
      <c r="L12" s="20" t="s">
        <v>40</v>
      </c>
      <c r="M12" s="14"/>
      <c r="N12" s="14"/>
      <c r="O12" s="14"/>
      <c r="P12" s="14"/>
      <c r="Q12" s="27" t="s">
        <v>37</v>
      </c>
      <c r="R12" s="14"/>
      <c r="S12" s="27" t="s">
        <v>39</v>
      </c>
      <c r="T12" s="27" t="s">
        <v>40</v>
      </c>
      <c r="U12" s="16"/>
      <c r="V12" s="16"/>
      <c r="W12" s="16"/>
      <c r="X12" s="16"/>
      <c r="Y12" s="18"/>
      <c r="Z12" s="18"/>
      <c r="AA12" s="18"/>
      <c r="AB12" s="18"/>
      <c r="AC12" s="18"/>
      <c r="AD12" s="18"/>
      <c r="AE12" s="18"/>
      <c r="AF12" s="18" t="s">
        <v>41</v>
      </c>
      <c r="AG12" s="18"/>
      <c r="AH12" s="18"/>
      <c r="AI12" s="18"/>
      <c r="AJ12" s="18"/>
      <c r="AK12" s="18"/>
      <c r="AL12" s="18"/>
    </row>
    <row r="13" spans="1:38" ht="62.25" customHeight="1" thickBot="1">
      <c r="A13" s="9"/>
      <c r="B13" s="9"/>
      <c r="C13" s="9"/>
      <c r="D13" s="9"/>
      <c r="E13" s="21" t="s">
        <v>42</v>
      </c>
      <c r="F13" s="21" t="s">
        <v>43</v>
      </c>
      <c r="G13" s="21" t="s">
        <v>44</v>
      </c>
      <c r="H13" s="22" t="s">
        <v>45</v>
      </c>
      <c r="I13" s="22" t="s">
        <v>46</v>
      </c>
      <c r="J13" s="22"/>
      <c r="K13" s="22" t="s">
        <v>47</v>
      </c>
      <c r="L13" s="22" t="s">
        <v>46</v>
      </c>
      <c r="M13" s="23" t="s">
        <v>76</v>
      </c>
      <c r="N13" s="23" t="s">
        <v>43</v>
      </c>
      <c r="O13" s="23" t="s">
        <v>44</v>
      </c>
      <c r="P13" s="23" t="s">
        <v>45</v>
      </c>
      <c r="Q13" s="23" t="s">
        <v>46</v>
      </c>
      <c r="R13" s="27" t="s">
        <v>38</v>
      </c>
      <c r="S13" s="23" t="s">
        <v>47</v>
      </c>
      <c r="T13" s="23" t="s">
        <v>46</v>
      </c>
      <c r="U13" s="24" t="s">
        <v>78</v>
      </c>
      <c r="V13" s="24" t="s">
        <v>77</v>
      </c>
      <c r="W13" s="24" t="s">
        <v>79</v>
      </c>
      <c r="X13" s="24" t="s">
        <v>80</v>
      </c>
      <c r="Y13" s="25" t="s">
        <v>82</v>
      </c>
      <c r="Z13" s="25" t="s">
        <v>48</v>
      </c>
      <c r="AA13" s="25" t="s">
        <v>49</v>
      </c>
      <c r="AB13" s="25" t="s">
        <v>50</v>
      </c>
      <c r="AC13" s="25" t="s">
        <v>51</v>
      </c>
      <c r="AD13" s="25" t="s">
        <v>52</v>
      </c>
      <c r="AE13" s="25" t="s">
        <v>53</v>
      </c>
      <c r="AF13" s="25" t="s">
        <v>54</v>
      </c>
      <c r="AG13" s="25" t="s">
        <v>55</v>
      </c>
      <c r="AH13" s="25" t="s">
        <v>56</v>
      </c>
      <c r="AI13" s="25" t="s">
        <v>57</v>
      </c>
      <c r="AJ13" s="25" t="s">
        <v>58</v>
      </c>
      <c r="AK13" s="25" t="s">
        <v>83</v>
      </c>
      <c r="AL13" s="25" t="s">
        <v>84</v>
      </c>
    </row>
    <row r="14" spans="1:38" ht="30">
      <c r="A14" s="9"/>
      <c r="B14" s="9"/>
      <c r="C14" s="9"/>
      <c r="D14" s="9"/>
      <c r="E14" s="9">
        <v>1</v>
      </c>
      <c r="F14" s="9" t="s">
        <v>59</v>
      </c>
      <c r="G14" s="9">
        <v>91.47</v>
      </c>
      <c r="H14" s="11">
        <v>29.3</v>
      </c>
      <c r="I14" s="11">
        <f>H14*G14</f>
        <v>2680.0709999999999</v>
      </c>
      <c r="J14" s="26">
        <f>IF(AND(I14&gt;=2000,I14&lt;=2500),2250,IF(AND(I14&gt;=2500,I14&lt;3000),2750,IF(AND(I14&gt;=3000,I14&lt;3500),3250,IF(AND(I14&gt;=3500,I14&lt;4000),3750,IF(AND(I14&gt;=4000,I14&lt;4500),4250,IF(AND(I14&gt;=4500,I14&lt;5000),4750,IF(AND(I14&gt;=5000,I14&lt;5500),5250,IF(AND(I14&gt;=5500,I14&lt;6000),5750,IF(AND(I14&gt;=6000,I14&lt;=6500),6250,"range not identified")))))))))</f>
        <v>2750</v>
      </c>
      <c r="K14" s="11">
        <v>353</v>
      </c>
      <c r="L14" s="11">
        <f>K14*G14</f>
        <v>32288.91</v>
      </c>
      <c r="M14" s="14">
        <v>26</v>
      </c>
      <c r="N14" s="14" t="s">
        <v>60</v>
      </c>
      <c r="O14" s="14">
        <v>178.36</v>
      </c>
      <c r="P14" s="14">
        <v>29.3</v>
      </c>
      <c r="Q14" s="14">
        <f t="shared" ref="Q14:Q18" si="0">P14*O14</f>
        <v>5225.9480000000003</v>
      </c>
      <c r="R14" s="14">
        <f t="shared" ref="R14:R18" si="1">IF(AND(Q14&gt;=2000,Q14&lt;=2500),2250,IF(AND(Q14&gt;=2500,Q14&lt;3000),2750,IF(AND(Q14&gt;=3000,Q14&lt;3500),3250,IF(AND(Q14&gt;=3500,Q14&lt;4000),3750,IF(AND(Q14&gt;=4000,Q14&lt;4500),4250,IF(AND(Q14&gt;=4500,Q14&lt;5000),4750,IF(AND(Q14&gt;=5000,Q14&lt;5500),5250,IF(AND(Q14&gt;=5500,Q14&lt;6000),5750,IF(AND(Q14&gt;=6000,Q14&lt;=6500),6250,"range not identified")))))))))</f>
        <v>5250</v>
      </c>
      <c r="S14" s="14">
        <v>320.3</v>
      </c>
      <c r="T14" s="14">
        <f t="shared" ref="T14:T18" si="2">S14*O14</f>
        <v>57128.708000000006</v>
      </c>
      <c r="U14" s="16">
        <v>36.590000000000003</v>
      </c>
      <c r="V14" s="30">
        <f>U14*0.4916</f>
        <v>17.987644</v>
      </c>
      <c r="W14" s="16">
        <v>20.09</v>
      </c>
      <c r="X14" s="16">
        <v>9.2200000000000006</v>
      </c>
      <c r="Y14" s="33">
        <v>50000</v>
      </c>
      <c r="Z14" s="19">
        <v>1000</v>
      </c>
      <c r="AA14" s="19">
        <v>500</v>
      </c>
      <c r="AB14" s="33">
        <v>48500</v>
      </c>
      <c r="AC14" s="19">
        <v>750</v>
      </c>
      <c r="AD14" s="19">
        <v>750</v>
      </c>
      <c r="AE14" s="19">
        <v>1500</v>
      </c>
      <c r="AF14" s="33">
        <v>6675</v>
      </c>
      <c r="AG14" s="18">
        <v>2.16</v>
      </c>
      <c r="AH14" s="33">
        <v>1250</v>
      </c>
      <c r="AI14" s="19">
        <v>6425</v>
      </c>
      <c r="AJ14" s="19">
        <v>6427.16</v>
      </c>
      <c r="AK14" s="19" t="s">
        <v>85</v>
      </c>
      <c r="AL14" s="19" t="s">
        <v>85</v>
      </c>
    </row>
    <row r="15" spans="1:38" ht="30">
      <c r="A15" s="9"/>
      <c r="B15" s="9"/>
      <c r="C15" s="9"/>
      <c r="D15" s="9"/>
      <c r="E15" s="9">
        <v>2</v>
      </c>
      <c r="F15" s="9" t="s">
        <v>60</v>
      </c>
      <c r="G15" s="9">
        <v>172.56</v>
      </c>
      <c r="H15" s="11">
        <v>29.3</v>
      </c>
      <c r="I15" s="11">
        <f>H15*G15</f>
        <v>5056.0079999999998</v>
      </c>
      <c r="J15" s="11">
        <f>IF(AND(I15&gt;=2000,I15&lt;=2500),2250,IF(AND(I15&gt;=2500,I15&lt;3000),2750,IF(AND(I15&gt;=3000,I15&lt;3500),3250,IF(AND(I15&gt;=3500,I15&lt;4000),3750,IF(AND(I15&gt;=4000,I15&lt;4500),4250,IF(AND(I15&gt;=4500,I15&lt;5000),4750,IF(AND(I15&gt;=5000,I15&lt;5500),5250,IF(AND(I15&gt;=5500,I15&lt;6000),5750,IF(AND(I15&gt;=6000,I15&lt;=6500),6250,"range not identified")))))))))</f>
        <v>5250</v>
      </c>
      <c r="K15" s="11">
        <v>320.3</v>
      </c>
      <c r="L15" s="11">
        <f>K15*G15</f>
        <v>55270.968000000001</v>
      </c>
      <c r="M15" s="14">
        <v>27</v>
      </c>
      <c r="N15" s="14" t="s">
        <v>60</v>
      </c>
      <c r="O15" s="14">
        <v>126.7</v>
      </c>
      <c r="P15" s="14">
        <v>29.3</v>
      </c>
      <c r="Q15" s="14">
        <f t="shared" si="0"/>
        <v>3712.3100000000004</v>
      </c>
      <c r="R15" s="14">
        <f t="shared" si="1"/>
        <v>3750</v>
      </c>
      <c r="S15" s="14">
        <v>320.3</v>
      </c>
      <c r="T15" s="14">
        <f t="shared" si="2"/>
        <v>40582.01</v>
      </c>
      <c r="U15" s="16"/>
      <c r="V15" s="16"/>
      <c r="W15" s="16"/>
      <c r="X15" s="16"/>
      <c r="Y15" s="19"/>
      <c r="Z15" s="19"/>
      <c r="AA15" s="19"/>
      <c r="AB15" s="19"/>
      <c r="AC15" s="19"/>
      <c r="AD15" s="19"/>
      <c r="AE15" s="19"/>
      <c r="AF15" s="19"/>
      <c r="AG15" s="19"/>
      <c r="AH15" s="19"/>
      <c r="AI15" s="19"/>
      <c r="AJ15" s="19"/>
      <c r="AK15" s="19"/>
      <c r="AL15" s="19"/>
    </row>
    <row r="16" spans="1:38" ht="30">
      <c r="E16" s="9">
        <v>3</v>
      </c>
      <c r="F16" s="9" t="s">
        <v>59</v>
      </c>
      <c r="G16" s="9">
        <v>95.86</v>
      </c>
      <c r="H16" s="11">
        <v>29.3</v>
      </c>
      <c r="I16" s="11">
        <f t="shared" ref="I16:I63" si="3">H16*G16</f>
        <v>2808.6979999999999</v>
      </c>
      <c r="J16" s="11">
        <f t="shared" ref="J16:J63" si="4">IF(AND(I16&gt;=2000,I16&lt;=2500),2250,IF(AND(I16&gt;=2500,I16&lt;3000),2750,IF(AND(I16&gt;=3000,I16&lt;3500),3250,IF(AND(I16&gt;=3500,I16&lt;4000),3750,IF(AND(I16&gt;=4000,I16&lt;4500),4250,IF(AND(I16&gt;=4500,I16&lt;5000),4750,IF(AND(I16&gt;=5000,I16&lt;5500),5250,IF(AND(I16&gt;=5500,I16&lt;6000),5750,IF(AND(I16&gt;=6000,I16&lt;=6500),6250,"range not identified")))))))))</f>
        <v>2750</v>
      </c>
      <c r="K16" s="11">
        <v>353</v>
      </c>
      <c r="L16" s="11">
        <f t="shared" ref="L16:L63" si="5">K16*G16</f>
        <v>33838.58</v>
      </c>
      <c r="M16" s="14">
        <v>28</v>
      </c>
      <c r="N16" s="14" t="s">
        <v>60</v>
      </c>
      <c r="O16" s="14">
        <v>186.54</v>
      </c>
      <c r="P16" s="14">
        <v>29.3</v>
      </c>
      <c r="Q16" s="14">
        <f t="shared" si="0"/>
        <v>5465.6220000000003</v>
      </c>
      <c r="R16" s="14">
        <f t="shared" si="1"/>
        <v>5250</v>
      </c>
      <c r="S16" s="14">
        <v>320.3</v>
      </c>
      <c r="T16" s="14">
        <f t="shared" si="2"/>
        <v>59748.762000000002</v>
      </c>
    </row>
    <row r="17" spans="5:20" ht="30">
      <c r="E17" s="9">
        <v>4</v>
      </c>
      <c r="F17" s="9" t="s">
        <v>60</v>
      </c>
      <c r="G17" s="9">
        <v>162.74</v>
      </c>
      <c r="H17" s="11">
        <v>29.3</v>
      </c>
      <c r="I17" s="11">
        <f t="shared" si="3"/>
        <v>4768.2820000000002</v>
      </c>
      <c r="J17" s="11">
        <f t="shared" si="4"/>
        <v>4750</v>
      </c>
      <c r="K17" s="11">
        <v>320.3</v>
      </c>
      <c r="L17" s="11">
        <f t="shared" si="5"/>
        <v>52125.622000000003</v>
      </c>
      <c r="M17" s="14">
        <v>29</v>
      </c>
      <c r="N17" s="14" t="s">
        <v>60</v>
      </c>
      <c r="O17" s="14">
        <v>182.58</v>
      </c>
      <c r="P17" s="14">
        <v>29.3</v>
      </c>
      <c r="Q17" s="14">
        <f t="shared" si="0"/>
        <v>5349.5940000000001</v>
      </c>
      <c r="R17" s="14">
        <f t="shared" si="1"/>
        <v>5250</v>
      </c>
      <c r="S17" s="14">
        <v>320.3</v>
      </c>
      <c r="T17" s="14">
        <f t="shared" si="2"/>
        <v>58480.374000000003</v>
      </c>
    </row>
    <row r="18" spans="5:20" ht="30">
      <c r="E18" s="9">
        <v>5</v>
      </c>
      <c r="F18" s="9" t="s">
        <v>60</v>
      </c>
      <c r="G18" s="9">
        <v>122.72</v>
      </c>
      <c r="H18" s="11">
        <v>29.3</v>
      </c>
      <c r="I18" s="11">
        <f t="shared" si="3"/>
        <v>3595.6959999999999</v>
      </c>
      <c r="J18" s="11">
        <f t="shared" si="4"/>
        <v>3750</v>
      </c>
      <c r="K18" s="11">
        <v>320.3</v>
      </c>
      <c r="L18" s="11">
        <f t="shared" si="5"/>
        <v>39307.216</v>
      </c>
      <c r="M18" s="14">
        <v>30</v>
      </c>
      <c r="N18" s="14" t="s">
        <v>60</v>
      </c>
      <c r="O18" s="14">
        <v>201.1</v>
      </c>
      <c r="P18" s="14">
        <v>29.3</v>
      </c>
      <c r="Q18" s="14">
        <f t="shared" si="0"/>
        <v>5892.23</v>
      </c>
      <c r="R18" s="14">
        <f t="shared" si="1"/>
        <v>5750</v>
      </c>
      <c r="S18" s="14">
        <v>320.3</v>
      </c>
      <c r="T18" s="14">
        <f t="shared" si="2"/>
        <v>64412.33</v>
      </c>
    </row>
    <row r="19" spans="5:20" ht="30">
      <c r="E19" s="9">
        <v>6</v>
      </c>
      <c r="F19" s="9" t="s">
        <v>59</v>
      </c>
      <c r="G19" s="9">
        <v>74.349999999999994</v>
      </c>
      <c r="H19" s="11">
        <v>29.3</v>
      </c>
      <c r="I19" s="11">
        <f t="shared" si="3"/>
        <v>2178.4549999999999</v>
      </c>
      <c r="J19" s="11">
        <f t="shared" si="4"/>
        <v>2250</v>
      </c>
      <c r="K19" s="11">
        <v>353</v>
      </c>
      <c r="L19" s="11">
        <f t="shared" si="5"/>
        <v>26245.55</v>
      </c>
      <c r="M19" s="14"/>
      <c r="N19" s="14"/>
      <c r="O19" s="29"/>
      <c r="P19" s="29"/>
      <c r="Q19" s="29"/>
      <c r="R19" s="29"/>
      <c r="S19" s="29"/>
      <c r="T19" s="29"/>
    </row>
    <row r="20" spans="5:20" ht="30">
      <c r="E20" s="9">
        <v>7</v>
      </c>
      <c r="F20" s="9" t="s">
        <v>59</v>
      </c>
      <c r="G20" s="9">
        <v>88.405000000000001</v>
      </c>
      <c r="H20" s="11">
        <v>29.3</v>
      </c>
      <c r="I20" s="11">
        <f t="shared" si="3"/>
        <v>2590.2665000000002</v>
      </c>
      <c r="J20" s="11">
        <f t="shared" si="4"/>
        <v>2750</v>
      </c>
      <c r="K20" s="11">
        <v>353</v>
      </c>
      <c r="L20" s="11">
        <f t="shared" si="5"/>
        <v>31206.965</v>
      </c>
      <c r="M20" s="14"/>
      <c r="N20" s="14"/>
      <c r="O20" s="29"/>
      <c r="P20" s="29"/>
      <c r="Q20" s="29"/>
      <c r="R20" s="29"/>
      <c r="S20" s="29"/>
      <c r="T20" s="29"/>
    </row>
    <row r="21" spans="5:20" ht="30">
      <c r="E21" s="9">
        <v>8</v>
      </c>
      <c r="F21" s="9" t="s">
        <v>59</v>
      </c>
      <c r="G21" s="9">
        <v>104.92</v>
      </c>
      <c r="H21" s="11">
        <v>29.3</v>
      </c>
      <c r="I21" s="11">
        <f t="shared" si="3"/>
        <v>3074.1559999999999</v>
      </c>
      <c r="J21" s="11">
        <f t="shared" si="4"/>
        <v>3250</v>
      </c>
      <c r="K21" s="11">
        <v>353</v>
      </c>
      <c r="L21" s="11">
        <f t="shared" si="5"/>
        <v>37036.76</v>
      </c>
      <c r="M21" s="14"/>
      <c r="N21" s="14"/>
      <c r="O21" s="29"/>
      <c r="P21" s="29"/>
      <c r="Q21" s="29"/>
      <c r="R21" s="29"/>
      <c r="S21" s="29"/>
      <c r="T21" s="29"/>
    </row>
    <row r="22" spans="5:20" ht="30">
      <c r="E22" s="9">
        <v>9</v>
      </c>
      <c r="F22" s="9" t="s">
        <v>59</v>
      </c>
      <c r="G22" s="9">
        <v>71.19</v>
      </c>
      <c r="H22" s="11">
        <v>29.3</v>
      </c>
      <c r="I22" s="11">
        <f t="shared" si="3"/>
        <v>2085.8670000000002</v>
      </c>
      <c r="J22" s="11">
        <f t="shared" si="4"/>
        <v>2250</v>
      </c>
      <c r="K22" s="11">
        <v>353</v>
      </c>
      <c r="L22" s="11">
        <f t="shared" si="5"/>
        <v>25130.07</v>
      </c>
      <c r="M22" s="14"/>
      <c r="N22" s="14"/>
      <c r="O22" s="29"/>
      <c r="P22" s="29"/>
      <c r="Q22" s="29"/>
      <c r="R22" s="29"/>
      <c r="S22" s="29"/>
      <c r="T22" s="29"/>
    </row>
    <row r="23" spans="5:20" ht="30">
      <c r="E23" s="9">
        <v>10</v>
      </c>
      <c r="F23" s="9" t="s">
        <v>60</v>
      </c>
      <c r="G23" s="9">
        <v>167.14</v>
      </c>
      <c r="H23" s="11">
        <v>29.3</v>
      </c>
      <c r="I23" s="11">
        <f t="shared" si="3"/>
        <v>4897.2019999999993</v>
      </c>
      <c r="J23" s="11">
        <f t="shared" si="4"/>
        <v>4750</v>
      </c>
      <c r="K23" s="11">
        <v>320.3</v>
      </c>
      <c r="L23" s="11">
        <f t="shared" si="5"/>
        <v>53534.941999999995</v>
      </c>
      <c r="M23" s="14"/>
      <c r="N23" s="14"/>
      <c r="O23" s="29"/>
      <c r="P23" s="29"/>
      <c r="Q23" s="29"/>
      <c r="R23" s="29"/>
      <c r="S23" s="29"/>
      <c r="T23" s="29"/>
    </row>
    <row r="24" spans="5:20" ht="30">
      <c r="E24" s="9">
        <v>11</v>
      </c>
      <c r="F24" s="9" t="s">
        <v>60</v>
      </c>
      <c r="G24" s="9">
        <v>174.76</v>
      </c>
      <c r="H24" s="11">
        <v>29.3</v>
      </c>
      <c r="I24" s="11">
        <f t="shared" si="3"/>
        <v>5120.4679999999998</v>
      </c>
      <c r="J24" s="11">
        <f t="shared" si="4"/>
        <v>5250</v>
      </c>
      <c r="K24" s="11">
        <v>320.3</v>
      </c>
      <c r="L24" s="11">
        <f t="shared" si="5"/>
        <v>55975.627999999997</v>
      </c>
      <c r="M24" s="14"/>
      <c r="N24" s="14"/>
      <c r="O24" s="29"/>
      <c r="P24" s="29"/>
      <c r="Q24" s="29"/>
      <c r="R24" s="29"/>
      <c r="S24" s="29"/>
      <c r="T24" s="29"/>
    </row>
    <row r="25" spans="5:20" ht="30">
      <c r="E25" s="9">
        <v>12</v>
      </c>
      <c r="F25" s="9" t="s">
        <v>59</v>
      </c>
      <c r="G25" s="9">
        <v>75.39</v>
      </c>
      <c r="H25" s="11">
        <v>29.3</v>
      </c>
      <c r="I25" s="11">
        <f t="shared" si="3"/>
        <v>2208.9270000000001</v>
      </c>
      <c r="J25" s="11">
        <f t="shared" si="4"/>
        <v>2250</v>
      </c>
      <c r="K25" s="11">
        <v>353</v>
      </c>
      <c r="L25" s="11">
        <f t="shared" si="5"/>
        <v>26612.670000000002</v>
      </c>
      <c r="M25" s="14"/>
      <c r="N25" s="14"/>
      <c r="O25" s="29"/>
      <c r="P25" s="29"/>
      <c r="Q25" s="29"/>
      <c r="R25" s="29"/>
      <c r="S25" s="29"/>
      <c r="T25" s="29"/>
    </row>
    <row r="26" spans="5:20" ht="30">
      <c r="E26" s="9">
        <v>13</v>
      </c>
      <c r="F26" s="9" t="s">
        <v>59</v>
      </c>
      <c r="G26" s="9">
        <v>105.15</v>
      </c>
      <c r="H26" s="11">
        <v>29.3</v>
      </c>
      <c r="I26" s="11">
        <f t="shared" si="3"/>
        <v>3080.8950000000004</v>
      </c>
      <c r="J26" s="11">
        <f t="shared" si="4"/>
        <v>3250</v>
      </c>
      <c r="K26" s="11">
        <v>353</v>
      </c>
      <c r="L26" s="11">
        <f t="shared" si="5"/>
        <v>37117.950000000004</v>
      </c>
      <c r="M26" s="14"/>
      <c r="N26" s="14"/>
      <c r="O26" s="29"/>
      <c r="P26" s="29"/>
      <c r="Q26" s="29"/>
      <c r="R26" s="29"/>
      <c r="S26" s="29"/>
      <c r="T26" s="29"/>
    </row>
    <row r="27" spans="5:20" ht="30">
      <c r="E27" s="9">
        <v>14</v>
      </c>
      <c r="F27" s="9" t="s">
        <v>60</v>
      </c>
      <c r="G27" s="9">
        <v>166.48</v>
      </c>
      <c r="H27" s="11">
        <v>29.3</v>
      </c>
      <c r="I27" s="11">
        <f t="shared" si="3"/>
        <v>4877.8639999999996</v>
      </c>
      <c r="J27" s="11">
        <f t="shared" si="4"/>
        <v>4750</v>
      </c>
      <c r="K27" s="11">
        <v>320.3</v>
      </c>
      <c r="L27" s="11">
        <f t="shared" si="5"/>
        <v>53323.544000000002</v>
      </c>
      <c r="M27" s="14"/>
      <c r="N27" s="14"/>
      <c r="O27" s="29"/>
      <c r="P27" s="29"/>
      <c r="Q27" s="29"/>
      <c r="R27" s="29"/>
      <c r="S27" s="29"/>
      <c r="T27" s="29"/>
    </row>
    <row r="28" spans="5:20" ht="30">
      <c r="E28" s="9">
        <v>15</v>
      </c>
      <c r="F28" s="9" t="s">
        <v>60</v>
      </c>
      <c r="G28" s="9">
        <v>149.76</v>
      </c>
      <c r="H28" s="11">
        <v>29.3</v>
      </c>
      <c r="I28" s="11">
        <f t="shared" si="3"/>
        <v>4387.9679999999998</v>
      </c>
      <c r="J28" s="11">
        <f t="shared" si="4"/>
        <v>4250</v>
      </c>
      <c r="K28" s="11">
        <v>320.3</v>
      </c>
      <c r="L28" s="11">
        <f t="shared" si="5"/>
        <v>47968.127999999997</v>
      </c>
      <c r="M28" s="14"/>
      <c r="N28" s="14"/>
      <c r="O28" s="29"/>
      <c r="P28" s="29"/>
      <c r="Q28" s="29"/>
      <c r="R28" s="29"/>
      <c r="S28" s="29"/>
      <c r="T28" s="29"/>
    </row>
    <row r="29" spans="5:20" ht="30">
      <c r="E29" s="9">
        <v>16</v>
      </c>
      <c r="F29" s="9" t="s">
        <v>60</v>
      </c>
      <c r="G29" s="9">
        <v>128.6</v>
      </c>
      <c r="H29" s="11">
        <v>29.3</v>
      </c>
      <c r="I29" s="11">
        <f t="shared" si="3"/>
        <v>3767.98</v>
      </c>
      <c r="J29" s="11">
        <f t="shared" si="4"/>
        <v>3750</v>
      </c>
      <c r="K29" s="11">
        <v>320.3</v>
      </c>
      <c r="L29" s="11">
        <f t="shared" si="5"/>
        <v>41190.58</v>
      </c>
      <c r="M29" s="14"/>
      <c r="N29" s="14"/>
      <c r="O29" s="29"/>
      <c r="P29" s="29"/>
      <c r="Q29" s="29"/>
      <c r="R29" s="29"/>
      <c r="S29" s="29"/>
      <c r="T29" s="29"/>
    </row>
    <row r="30" spans="5:20" ht="30">
      <c r="E30" s="9">
        <v>17</v>
      </c>
      <c r="F30" s="9" t="s">
        <v>60</v>
      </c>
      <c r="G30" s="9">
        <v>181.46</v>
      </c>
      <c r="H30" s="11">
        <v>29.3</v>
      </c>
      <c r="I30" s="11">
        <f t="shared" si="3"/>
        <v>5316.7780000000002</v>
      </c>
      <c r="J30" s="11">
        <f t="shared" si="4"/>
        <v>5250</v>
      </c>
      <c r="K30" s="11">
        <v>320.3</v>
      </c>
      <c r="L30" s="11">
        <f t="shared" si="5"/>
        <v>58121.638000000006</v>
      </c>
      <c r="M30" s="14"/>
      <c r="N30" s="14"/>
      <c r="O30" s="29"/>
      <c r="P30" s="29"/>
      <c r="Q30" s="29"/>
      <c r="R30" s="29"/>
      <c r="S30" s="29"/>
      <c r="T30" s="29"/>
    </row>
    <row r="31" spans="5:20" ht="30">
      <c r="E31" s="9">
        <v>18</v>
      </c>
      <c r="F31" s="9" t="s">
        <v>59</v>
      </c>
      <c r="G31" s="9">
        <v>96.33</v>
      </c>
      <c r="H31" s="11">
        <v>29.3</v>
      </c>
      <c r="I31" s="11">
        <f t="shared" si="3"/>
        <v>2822.4690000000001</v>
      </c>
      <c r="J31" s="11">
        <f t="shared" si="4"/>
        <v>2750</v>
      </c>
      <c r="K31" s="11">
        <v>353</v>
      </c>
      <c r="L31" s="11">
        <f t="shared" si="5"/>
        <v>34004.49</v>
      </c>
      <c r="M31" s="14"/>
      <c r="N31" s="14"/>
      <c r="O31" s="29"/>
      <c r="P31" s="29"/>
      <c r="Q31" s="29"/>
      <c r="R31" s="29"/>
      <c r="S31" s="29"/>
      <c r="T31" s="29"/>
    </row>
    <row r="32" spans="5:20" ht="30">
      <c r="E32" s="9">
        <v>19</v>
      </c>
      <c r="F32" s="9" t="s">
        <v>59</v>
      </c>
      <c r="G32" s="9">
        <v>139.43</v>
      </c>
      <c r="H32" s="11">
        <v>29.3</v>
      </c>
      <c r="I32" s="11">
        <f t="shared" si="3"/>
        <v>4085.2990000000004</v>
      </c>
      <c r="J32" s="11">
        <f t="shared" si="4"/>
        <v>4250</v>
      </c>
      <c r="K32" s="11">
        <v>353</v>
      </c>
      <c r="L32" s="11">
        <f t="shared" si="5"/>
        <v>49218.79</v>
      </c>
      <c r="M32" s="14"/>
      <c r="N32" s="14"/>
      <c r="O32" s="29"/>
      <c r="P32" s="29"/>
      <c r="Q32" s="29"/>
      <c r="R32" s="29"/>
      <c r="S32" s="29"/>
      <c r="T32" s="29"/>
    </row>
    <row r="33" spans="5:20" ht="30">
      <c r="E33" s="9">
        <v>20</v>
      </c>
      <c r="F33" s="9" t="s">
        <v>59</v>
      </c>
      <c r="G33" s="9">
        <v>78.040000000000006</v>
      </c>
      <c r="H33" s="11">
        <v>29.3</v>
      </c>
      <c r="I33" s="11">
        <f t="shared" si="3"/>
        <v>2286.5720000000001</v>
      </c>
      <c r="J33" s="11">
        <f t="shared" si="4"/>
        <v>2250</v>
      </c>
      <c r="K33" s="11">
        <v>353</v>
      </c>
      <c r="L33" s="11">
        <f t="shared" si="5"/>
        <v>27548.120000000003</v>
      </c>
      <c r="M33" s="14"/>
      <c r="N33" s="14"/>
      <c r="O33" s="29"/>
      <c r="P33" s="29"/>
      <c r="Q33" s="29"/>
      <c r="R33" s="29"/>
      <c r="S33" s="29"/>
      <c r="T33" s="29"/>
    </row>
    <row r="34" spans="5:20" ht="30">
      <c r="E34" s="9">
        <v>21</v>
      </c>
      <c r="F34" s="9" t="s">
        <v>59</v>
      </c>
      <c r="G34" s="9">
        <v>92.47</v>
      </c>
      <c r="H34" s="11">
        <v>29.3</v>
      </c>
      <c r="I34" s="11">
        <f t="shared" si="3"/>
        <v>2709.3710000000001</v>
      </c>
      <c r="J34" s="11">
        <f t="shared" si="4"/>
        <v>2750</v>
      </c>
      <c r="K34" s="11">
        <v>353</v>
      </c>
      <c r="L34" s="11">
        <f t="shared" si="5"/>
        <v>32641.91</v>
      </c>
      <c r="M34" s="14"/>
      <c r="N34" s="14"/>
      <c r="O34" s="29"/>
      <c r="P34" s="29"/>
      <c r="Q34" s="29"/>
      <c r="R34" s="29"/>
      <c r="S34" s="29"/>
      <c r="T34" s="29"/>
    </row>
    <row r="35" spans="5:20" ht="30">
      <c r="E35" s="9">
        <v>22</v>
      </c>
      <c r="F35" s="9" t="s">
        <v>60</v>
      </c>
      <c r="G35" s="9">
        <v>174.9</v>
      </c>
      <c r="H35" s="11">
        <v>29.3</v>
      </c>
      <c r="I35" s="11">
        <f t="shared" si="3"/>
        <v>5124.5700000000006</v>
      </c>
      <c r="J35" s="11">
        <f t="shared" si="4"/>
        <v>5250</v>
      </c>
      <c r="K35" s="11">
        <v>320.3</v>
      </c>
      <c r="L35" s="11">
        <f t="shared" si="5"/>
        <v>56020.47</v>
      </c>
      <c r="M35" s="14"/>
      <c r="N35" s="14"/>
      <c r="O35" s="29"/>
      <c r="P35" s="29"/>
      <c r="Q35" s="29"/>
      <c r="R35" s="29"/>
      <c r="S35" s="29"/>
      <c r="T35" s="29"/>
    </row>
    <row r="36" spans="5:20" ht="30">
      <c r="E36" s="9">
        <v>23</v>
      </c>
      <c r="F36" s="9" t="s">
        <v>59</v>
      </c>
      <c r="G36" s="9">
        <v>93.19</v>
      </c>
      <c r="H36" s="11">
        <v>29.3</v>
      </c>
      <c r="I36" s="11">
        <f t="shared" si="3"/>
        <v>2730.4670000000001</v>
      </c>
      <c r="J36" s="11">
        <f t="shared" si="4"/>
        <v>2750</v>
      </c>
      <c r="K36" s="11">
        <v>353</v>
      </c>
      <c r="L36" s="11">
        <f t="shared" si="5"/>
        <v>32896.07</v>
      </c>
      <c r="M36" s="14"/>
      <c r="N36" s="14"/>
      <c r="O36" s="29"/>
      <c r="P36" s="29"/>
      <c r="Q36" s="29"/>
      <c r="R36" s="29"/>
      <c r="S36" s="29"/>
      <c r="T36" s="29"/>
    </row>
    <row r="37" spans="5:20" ht="30">
      <c r="E37" s="9">
        <v>24</v>
      </c>
      <c r="F37" s="9" t="s">
        <v>60</v>
      </c>
      <c r="G37" s="9">
        <v>141.6</v>
      </c>
      <c r="H37" s="11">
        <v>29.3</v>
      </c>
      <c r="I37" s="11">
        <f t="shared" si="3"/>
        <v>4148.88</v>
      </c>
      <c r="J37" s="11">
        <f t="shared" si="4"/>
        <v>4250</v>
      </c>
      <c r="K37" s="11">
        <v>320.3</v>
      </c>
      <c r="L37" s="11">
        <f t="shared" si="5"/>
        <v>45354.48</v>
      </c>
      <c r="M37" s="14"/>
      <c r="N37" s="14"/>
      <c r="O37" s="29"/>
      <c r="P37" s="29"/>
      <c r="Q37" s="29"/>
      <c r="R37" s="29"/>
      <c r="S37" s="29"/>
      <c r="T37" s="29"/>
    </row>
    <row r="38" spans="5:20" ht="30">
      <c r="E38" s="9">
        <v>25</v>
      </c>
      <c r="F38" s="9" t="s">
        <v>60</v>
      </c>
      <c r="G38" s="9">
        <v>204.3</v>
      </c>
      <c r="H38" s="11">
        <v>29.3</v>
      </c>
      <c r="I38" s="11">
        <f t="shared" si="3"/>
        <v>5985.9900000000007</v>
      </c>
      <c r="J38" s="11">
        <f t="shared" si="4"/>
        <v>5750</v>
      </c>
      <c r="K38" s="11">
        <v>320.3</v>
      </c>
      <c r="L38" s="11">
        <f t="shared" si="5"/>
        <v>65437.290000000008</v>
      </c>
      <c r="M38" s="14"/>
      <c r="N38" s="14"/>
      <c r="O38" s="29"/>
      <c r="P38" s="29"/>
      <c r="Q38" s="29"/>
      <c r="R38" s="29"/>
      <c r="S38" s="29"/>
      <c r="T38" s="29"/>
    </row>
    <row r="39" spans="5:20" ht="30">
      <c r="E39" s="9">
        <v>26</v>
      </c>
      <c r="F39" s="9" t="s">
        <v>60</v>
      </c>
      <c r="G39" s="9">
        <v>178.36</v>
      </c>
      <c r="H39" s="11">
        <v>29.3</v>
      </c>
      <c r="I39" s="11">
        <f t="shared" si="3"/>
        <v>5225.9480000000003</v>
      </c>
      <c r="J39" s="11">
        <f t="shared" si="4"/>
        <v>5250</v>
      </c>
      <c r="K39" s="11">
        <v>320.3</v>
      </c>
      <c r="L39" s="11">
        <f t="shared" si="5"/>
        <v>57128.708000000006</v>
      </c>
      <c r="M39" s="14"/>
      <c r="N39" s="14"/>
      <c r="O39" s="29"/>
      <c r="P39" s="29"/>
      <c r="Q39" s="29"/>
      <c r="R39" s="29"/>
      <c r="S39" s="29"/>
      <c r="T39" s="29"/>
    </row>
    <row r="40" spans="5:20" ht="30">
      <c r="E40" s="9">
        <v>27</v>
      </c>
      <c r="F40" s="9" t="s">
        <v>60</v>
      </c>
      <c r="G40" s="9">
        <v>126.7</v>
      </c>
      <c r="H40" s="11">
        <v>29.3</v>
      </c>
      <c r="I40" s="11">
        <f t="shared" si="3"/>
        <v>3712.3100000000004</v>
      </c>
      <c r="J40" s="11">
        <f t="shared" si="4"/>
        <v>3750</v>
      </c>
      <c r="K40" s="11">
        <v>320.3</v>
      </c>
      <c r="L40" s="11">
        <f t="shared" si="5"/>
        <v>40582.01</v>
      </c>
      <c r="M40" s="14"/>
      <c r="N40" s="14"/>
      <c r="O40" s="29"/>
      <c r="P40" s="29"/>
      <c r="Q40" s="29"/>
      <c r="R40" s="29"/>
      <c r="S40" s="29"/>
      <c r="T40" s="29"/>
    </row>
    <row r="41" spans="5:20" ht="30">
      <c r="E41" s="9">
        <v>28</v>
      </c>
      <c r="F41" s="9" t="s">
        <v>60</v>
      </c>
      <c r="G41" s="9">
        <v>186.54</v>
      </c>
      <c r="H41" s="11">
        <v>29.3</v>
      </c>
      <c r="I41" s="11">
        <f t="shared" si="3"/>
        <v>5465.6220000000003</v>
      </c>
      <c r="J41" s="11">
        <f t="shared" si="4"/>
        <v>5250</v>
      </c>
      <c r="K41" s="11">
        <v>320.3</v>
      </c>
      <c r="L41" s="11">
        <f t="shared" si="5"/>
        <v>59748.762000000002</v>
      </c>
      <c r="M41" s="14"/>
      <c r="N41" s="14"/>
      <c r="O41" s="29"/>
      <c r="P41" s="29"/>
      <c r="Q41" s="29"/>
      <c r="R41" s="29"/>
      <c r="S41" s="29"/>
      <c r="T41" s="29"/>
    </row>
    <row r="42" spans="5:20" ht="30">
      <c r="E42" s="9">
        <v>29</v>
      </c>
      <c r="F42" s="9" t="s">
        <v>60</v>
      </c>
      <c r="G42" s="9">
        <v>182.58</v>
      </c>
      <c r="H42" s="11">
        <v>29.3</v>
      </c>
      <c r="I42" s="11">
        <f t="shared" si="3"/>
        <v>5349.5940000000001</v>
      </c>
      <c r="J42" s="11">
        <f t="shared" si="4"/>
        <v>5250</v>
      </c>
      <c r="K42" s="11">
        <v>320.3</v>
      </c>
      <c r="L42" s="11">
        <f t="shared" si="5"/>
        <v>58480.374000000003</v>
      </c>
      <c r="M42" s="14"/>
      <c r="N42" s="14"/>
      <c r="O42" s="29"/>
      <c r="P42" s="29"/>
      <c r="Q42" s="29"/>
      <c r="R42" s="29"/>
      <c r="S42" s="29"/>
      <c r="T42" s="29"/>
    </row>
    <row r="43" spans="5:20" ht="30">
      <c r="E43" s="9">
        <v>30</v>
      </c>
      <c r="F43" s="9" t="s">
        <v>60</v>
      </c>
      <c r="G43" s="9">
        <v>201.1</v>
      </c>
      <c r="H43" s="11">
        <v>29.3</v>
      </c>
      <c r="I43" s="11">
        <f t="shared" si="3"/>
        <v>5892.23</v>
      </c>
      <c r="J43" s="11">
        <f t="shared" si="4"/>
        <v>5750</v>
      </c>
      <c r="K43" s="11">
        <v>320.3</v>
      </c>
      <c r="L43" s="11">
        <f t="shared" si="5"/>
        <v>64412.33</v>
      </c>
      <c r="M43" s="14"/>
      <c r="N43" s="14"/>
      <c r="O43" s="29"/>
      <c r="P43" s="29"/>
      <c r="Q43" s="29"/>
      <c r="R43" s="29"/>
      <c r="S43" s="29"/>
      <c r="T43" s="29"/>
    </row>
    <row r="44" spans="5:20" ht="30">
      <c r="E44" s="9">
        <v>31</v>
      </c>
      <c r="F44" s="9" t="s">
        <v>60</v>
      </c>
      <c r="G44" s="9">
        <v>152.6</v>
      </c>
      <c r="H44" s="11">
        <v>29.3</v>
      </c>
      <c r="I44" s="11">
        <f t="shared" si="3"/>
        <v>4471.18</v>
      </c>
      <c r="J44" s="11">
        <f t="shared" si="4"/>
        <v>4250</v>
      </c>
      <c r="K44" s="11">
        <v>320.3</v>
      </c>
      <c r="L44" s="11">
        <f t="shared" si="5"/>
        <v>48877.78</v>
      </c>
      <c r="M44" s="14"/>
      <c r="N44" s="14"/>
      <c r="O44" s="29"/>
      <c r="P44" s="29"/>
      <c r="Q44" s="29"/>
      <c r="R44" s="29"/>
      <c r="S44" s="29"/>
      <c r="T44" s="29"/>
    </row>
    <row r="45" spans="5:20" ht="30">
      <c r="E45" s="9" t="s">
        <v>61</v>
      </c>
      <c r="F45" s="9" t="s">
        <v>62</v>
      </c>
      <c r="G45" s="9">
        <v>153.15</v>
      </c>
      <c r="H45" s="11">
        <v>29.3</v>
      </c>
      <c r="I45" s="11">
        <f t="shared" si="3"/>
        <v>4487.2950000000001</v>
      </c>
      <c r="J45" s="11">
        <f t="shared" si="4"/>
        <v>4250</v>
      </c>
      <c r="K45" s="11">
        <v>320.3</v>
      </c>
      <c r="L45" s="11">
        <f t="shared" si="5"/>
        <v>49053.945000000007</v>
      </c>
      <c r="M45" s="14"/>
      <c r="N45" s="14"/>
      <c r="O45" s="29"/>
      <c r="P45" s="29"/>
      <c r="Q45" s="29"/>
      <c r="R45" s="29"/>
      <c r="S45" s="29"/>
      <c r="T45" s="29"/>
    </row>
    <row r="46" spans="5:20" ht="30">
      <c r="E46" s="9" t="s">
        <v>63</v>
      </c>
      <c r="F46" s="9" t="s">
        <v>62</v>
      </c>
      <c r="G46" s="9">
        <v>153.15</v>
      </c>
      <c r="H46" s="11">
        <v>29.3</v>
      </c>
      <c r="I46" s="11">
        <f t="shared" si="3"/>
        <v>4487.2950000000001</v>
      </c>
      <c r="J46" s="11">
        <f t="shared" si="4"/>
        <v>4250</v>
      </c>
      <c r="K46" s="11">
        <v>320.3</v>
      </c>
      <c r="L46" s="11">
        <f t="shared" si="5"/>
        <v>49053.945000000007</v>
      </c>
      <c r="M46" s="14"/>
      <c r="N46" s="14"/>
      <c r="O46" s="29"/>
      <c r="P46" s="29"/>
      <c r="Q46" s="29"/>
      <c r="R46" s="29"/>
      <c r="S46" s="29"/>
      <c r="T46" s="29"/>
    </row>
    <row r="47" spans="5:20" ht="30">
      <c r="E47" s="9" t="s">
        <v>64</v>
      </c>
      <c r="F47" s="9" t="s">
        <v>62</v>
      </c>
      <c r="G47" s="9">
        <v>167.63</v>
      </c>
      <c r="H47" s="11">
        <v>29.3</v>
      </c>
      <c r="I47" s="11">
        <f t="shared" si="3"/>
        <v>4911.5590000000002</v>
      </c>
      <c r="J47" s="11">
        <f t="shared" si="4"/>
        <v>4750</v>
      </c>
      <c r="K47" s="11">
        <v>320.3</v>
      </c>
      <c r="L47" s="11">
        <f t="shared" si="5"/>
        <v>53691.889000000003</v>
      </c>
      <c r="M47" s="14"/>
      <c r="N47" s="14"/>
      <c r="O47" s="29"/>
      <c r="P47" s="29"/>
      <c r="Q47" s="29"/>
      <c r="R47" s="29"/>
      <c r="S47" s="29"/>
      <c r="T47" s="29"/>
    </row>
    <row r="48" spans="5:20" ht="30">
      <c r="E48" s="9" t="s">
        <v>65</v>
      </c>
      <c r="F48" s="9" t="s">
        <v>62</v>
      </c>
      <c r="G48" s="9">
        <v>167.63</v>
      </c>
      <c r="H48" s="11">
        <v>29.3</v>
      </c>
      <c r="I48" s="11">
        <f t="shared" si="3"/>
        <v>4911.5590000000002</v>
      </c>
      <c r="J48" s="11">
        <f t="shared" si="4"/>
        <v>4750</v>
      </c>
      <c r="K48" s="11">
        <v>320.3</v>
      </c>
      <c r="L48" s="11">
        <f t="shared" si="5"/>
        <v>53691.889000000003</v>
      </c>
      <c r="M48" s="14"/>
      <c r="N48" s="14"/>
      <c r="O48" s="29"/>
      <c r="P48" s="29"/>
      <c r="Q48" s="29"/>
      <c r="R48" s="29"/>
      <c r="S48" s="29"/>
      <c r="T48" s="29"/>
    </row>
    <row r="49" spans="5:20" ht="30">
      <c r="E49" s="9">
        <v>34</v>
      </c>
      <c r="F49" s="9" t="s">
        <v>60</v>
      </c>
      <c r="G49" s="9">
        <v>147.36000000000001</v>
      </c>
      <c r="H49" s="11">
        <v>29.3</v>
      </c>
      <c r="I49" s="11">
        <f t="shared" si="3"/>
        <v>4317.6480000000001</v>
      </c>
      <c r="J49" s="11">
        <f t="shared" si="4"/>
        <v>4250</v>
      </c>
      <c r="K49" s="11">
        <v>320.3</v>
      </c>
      <c r="L49" s="11">
        <f t="shared" si="5"/>
        <v>47199.408000000003</v>
      </c>
      <c r="M49" s="14"/>
      <c r="N49" s="14"/>
      <c r="O49" s="29"/>
      <c r="P49" s="29"/>
      <c r="Q49" s="29"/>
      <c r="R49" s="29"/>
      <c r="S49" s="29"/>
      <c r="T49" s="29"/>
    </row>
    <row r="50" spans="5:20" ht="30">
      <c r="E50" s="9">
        <v>35</v>
      </c>
      <c r="F50" s="9" t="s">
        <v>60</v>
      </c>
      <c r="G50" s="9">
        <v>138.38</v>
      </c>
      <c r="H50" s="11">
        <v>29.3</v>
      </c>
      <c r="I50" s="11">
        <f t="shared" si="3"/>
        <v>4054.5340000000001</v>
      </c>
      <c r="J50" s="11">
        <f t="shared" si="4"/>
        <v>4250</v>
      </c>
      <c r="K50" s="11">
        <v>320.3</v>
      </c>
      <c r="L50" s="11">
        <f t="shared" si="5"/>
        <v>44323.114000000001</v>
      </c>
      <c r="M50" s="14"/>
      <c r="N50" s="14"/>
      <c r="O50" s="29"/>
      <c r="P50" s="29"/>
      <c r="Q50" s="29"/>
      <c r="R50" s="29"/>
      <c r="S50" s="29"/>
      <c r="T50" s="29"/>
    </row>
    <row r="51" spans="5:20" ht="30">
      <c r="E51" s="9">
        <v>36</v>
      </c>
      <c r="F51" s="9" t="s">
        <v>60</v>
      </c>
      <c r="G51" s="9">
        <v>142.38</v>
      </c>
      <c r="H51" s="11">
        <v>29.3</v>
      </c>
      <c r="I51" s="11">
        <f t="shared" si="3"/>
        <v>4171.7340000000004</v>
      </c>
      <c r="J51" s="11">
        <f t="shared" si="4"/>
        <v>4250</v>
      </c>
      <c r="K51" s="11">
        <v>320.3</v>
      </c>
      <c r="L51" s="11">
        <f t="shared" si="5"/>
        <v>45604.313999999998</v>
      </c>
      <c r="M51" s="14"/>
      <c r="N51" s="14"/>
      <c r="O51" s="29"/>
      <c r="P51" s="29"/>
      <c r="Q51" s="29"/>
      <c r="R51" s="29"/>
      <c r="S51" s="29"/>
      <c r="T51" s="29"/>
    </row>
    <row r="52" spans="5:20" ht="30">
      <c r="E52" s="9">
        <v>37</v>
      </c>
      <c r="F52" s="9" t="s">
        <v>60</v>
      </c>
      <c r="G52" s="9">
        <v>145.97999999999999</v>
      </c>
      <c r="H52" s="11">
        <v>29.3</v>
      </c>
      <c r="I52" s="11">
        <f t="shared" si="3"/>
        <v>4277.2139999999999</v>
      </c>
      <c r="J52" s="11">
        <f t="shared" si="4"/>
        <v>4250</v>
      </c>
      <c r="K52" s="11">
        <v>320.3</v>
      </c>
      <c r="L52" s="11">
        <f t="shared" si="5"/>
        <v>46757.394</v>
      </c>
      <c r="M52" s="14"/>
      <c r="N52" s="14"/>
      <c r="O52" s="29"/>
      <c r="P52" s="29"/>
      <c r="Q52" s="29"/>
      <c r="R52" s="29"/>
      <c r="S52" s="29"/>
      <c r="T52" s="29"/>
    </row>
    <row r="53" spans="5:20" ht="30">
      <c r="E53" s="9">
        <v>38</v>
      </c>
      <c r="F53" s="9" t="s">
        <v>60</v>
      </c>
      <c r="G53" s="9">
        <v>154.47999999999999</v>
      </c>
      <c r="H53" s="11">
        <v>29.3</v>
      </c>
      <c r="I53" s="11">
        <f t="shared" si="3"/>
        <v>4526.2640000000001</v>
      </c>
      <c r="J53" s="11">
        <f t="shared" si="4"/>
        <v>4750</v>
      </c>
      <c r="K53" s="11">
        <v>320.3</v>
      </c>
      <c r="L53" s="11">
        <f t="shared" si="5"/>
        <v>49479.943999999996</v>
      </c>
      <c r="M53" s="14"/>
      <c r="N53" s="14"/>
      <c r="O53" s="29"/>
      <c r="P53" s="29"/>
      <c r="Q53" s="29"/>
      <c r="R53" s="29"/>
      <c r="S53" s="29"/>
      <c r="T53" s="29"/>
    </row>
    <row r="54" spans="5:20" ht="30">
      <c r="E54" s="9">
        <v>39</v>
      </c>
      <c r="F54" s="9" t="s">
        <v>59</v>
      </c>
      <c r="G54" s="9">
        <v>92.54</v>
      </c>
      <c r="H54" s="11">
        <v>29.3</v>
      </c>
      <c r="I54" s="11">
        <f t="shared" si="3"/>
        <v>2711.422</v>
      </c>
      <c r="J54" s="11">
        <f t="shared" si="4"/>
        <v>2750</v>
      </c>
      <c r="K54" s="11">
        <v>353</v>
      </c>
      <c r="L54" s="11">
        <f t="shared" si="5"/>
        <v>32666.620000000003</v>
      </c>
      <c r="M54" s="14"/>
      <c r="N54" s="14"/>
      <c r="O54" s="29"/>
      <c r="P54" s="29"/>
      <c r="Q54" s="29"/>
      <c r="R54" s="29"/>
      <c r="S54" s="29"/>
      <c r="T54" s="29"/>
    </row>
    <row r="55" spans="5:20" ht="30">
      <c r="E55" s="9">
        <v>40</v>
      </c>
      <c r="F55" s="9" t="s">
        <v>59</v>
      </c>
      <c r="G55" s="9">
        <v>74.400000000000006</v>
      </c>
      <c r="H55" s="11">
        <v>29.3</v>
      </c>
      <c r="I55" s="11">
        <f t="shared" si="3"/>
        <v>2179.92</v>
      </c>
      <c r="J55" s="11">
        <f t="shared" si="4"/>
        <v>2250</v>
      </c>
      <c r="K55" s="11">
        <v>353</v>
      </c>
      <c r="L55" s="11">
        <f t="shared" si="5"/>
        <v>26263.200000000001</v>
      </c>
      <c r="M55" s="14"/>
      <c r="N55" s="14"/>
      <c r="O55" s="29"/>
      <c r="P55" s="29"/>
      <c r="Q55" s="29"/>
      <c r="R55" s="29"/>
      <c r="S55" s="29"/>
      <c r="T55" s="29"/>
    </row>
    <row r="56" spans="5:20" ht="30">
      <c r="E56" s="9">
        <v>41</v>
      </c>
      <c r="F56" s="9" t="s">
        <v>60</v>
      </c>
      <c r="G56" s="9">
        <v>177.28</v>
      </c>
      <c r="H56" s="11">
        <v>29.3</v>
      </c>
      <c r="I56" s="11">
        <f t="shared" si="3"/>
        <v>5194.3040000000001</v>
      </c>
      <c r="J56" s="11">
        <f t="shared" si="4"/>
        <v>5250</v>
      </c>
      <c r="K56" s="11">
        <v>320.3</v>
      </c>
      <c r="L56" s="11">
        <f t="shared" si="5"/>
        <v>56782.784</v>
      </c>
      <c r="M56" s="14"/>
      <c r="N56" s="14"/>
      <c r="O56" s="29"/>
      <c r="P56" s="29"/>
      <c r="Q56" s="29"/>
      <c r="R56" s="29"/>
      <c r="S56" s="29"/>
      <c r="T56" s="29"/>
    </row>
    <row r="57" spans="5:20" ht="30">
      <c r="E57" s="9">
        <v>42</v>
      </c>
      <c r="F57" s="9" t="s">
        <v>60</v>
      </c>
      <c r="G57" s="9">
        <v>165.26</v>
      </c>
      <c r="H57" s="11">
        <v>29.3</v>
      </c>
      <c r="I57" s="11">
        <f t="shared" si="3"/>
        <v>4842.1179999999995</v>
      </c>
      <c r="J57" s="11">
        <f t="shared" si="4"/>
        <v>4750</v>
      </c>
      <c r="K57" s="11">
        <v>320.3</v>
      </c>
      <c r="L57" s="11">
        <f t="shared" si="5"/>
        <v>52932.777999999998</v>
      </c>
      <c r="M57" s="14"/>
      <c r="N57" s="14"/>
      <c r="O57" s="29"/>
      <c r="P57" s="29"/>
      <c r="Q57" s="29"/>
      <c r="R57" s="29"/>
      <c r="S57" s="29"/>
      <c r="T57" s="29"/>
    </row>
    <row r="58" spans="5:20" ht="30">
      <c r="E58" s="9">
        <v>43</v>
      </c>
      <c r="F58" s="9" t="s">
        <v>60</v>
      </c>
      <c r="G58" s="9">
        <v>120.3</v>
      </c>
      <c r="H58" s="11">
        <v>29.3</v>
      </c>
      <c r="I58" s="11">
        <f t="shared" si="3"/>
        <v>3524.79</v>
      </c>
      <c r="J58" s="11">
        <f t="shared" si="4"/>
        <v>3750</v>
      </c>
      <c r="K58" s="11">
        <v>320.3</v>
      </c>
      <c r="L58" s="11">
        <f t="shared" si="5"/>
        <v>38532.090000000004</v>
      </c>
      <c r="M58" s="14"/>
      <c r="N58" s="14"/>
      <c r="O58" s="29"/>
      <c r="P58" s="29"/>
      <c r="Q58" s="29"/>
      <c r="R58" s="29"/>
      <c r="S58" s="29"/>
      <c r="T58" s="29"/>
    </row>
    <row r="59" spans="5:20" ht="30">
      <c r="E59" s="9">
        <v>44</v>
      </c>
      <c r="F59" s="9" t="s">
        <v>60</v>
      </c>
      <c r="G59" s="9">
        <v>121.66</v>
      </c>
      <c r="H59" s="11">
        <v>29.3</v>
      </c>
      <c r="I59" s="11">
        <f t="shared" si="3"/>
        <v>3564.6379999999999</v>
      </c>
      <c r="J59" s="11">
        <f t="shared" si="4"/>
        <v>3750</v>
      </c>
      <c r="K59" s="11">
        <v>320.3</v>
      </c>
      <c r="L59" s="11">
        <f t="shared" si="5"/>
        <v>38967.697999999997</v>
      </c>
      <c r="M59" s="14"/>
      <c r="N59" s="14"/>
      <c r="O59" s="29"/>
      <c r="P59" s="29"/>
      <c r="Q59" s="29"/>
      <c r="R59" s="29"/>
      <c r="S59" s="29"/>
      <c r="T59" s="29"/>
    </row>
    <row r="60" spans="5:20" ht="30">
      <c r="E60" s="9">
        <v>45</v>
      </c>
      <c r="F60" s="9" t="s">
        <v>60</v>
      </c>
      <c r="G60" s="9">
        <v>163.76</v>
      </c>
      <c r="H60" s="11">
        <v>29.3</v>
      </c>
      <c r="I60" s="11">
        <f t="shared" si="3"/>
        <v>4798.1679999999997</v>
      </c>
      <c r="J60" s="11">
        <f t="shared" si="4"/>
        <v>4750</v>
      </c>
      <c r="K60" s="11">
        <v>320.3</v>
      </c>
      <c r="L60" s="11">
        <f t="shared" si="5"/>
        <v>52452.328000000001</v>
      </c>
      <c r="M60" s="14"/>
      <c r="N60" s="14"/>
      <c r="O60" s="29"/>
      <c r="P60" s="29"/>
      <c r="Q60" s="29"/>
      <c r="R60" s="29"/>
      <c r="S60" s="29"/>
      <c r="T60" s="29"/>
    </row>
    <row r="61" spans="5:20" ht="30">
      <c r="E61" s="9">
        <v>46</v>
      </c>
      <c r="F61" s="9" t="s">
        <v>60</v>
      </c>
      <c r="G61" s="9">
        <v>124.66</v>
      </c>
      <c r="H61" s="11">
        <v>29.3</v>
      </c>
      <c r="I61" s="11">
        <f t="shared" si="3"/>
        <v>3652.538</v>
      </c>
      <c r="J61" s="11">
        <f t="shared" si="4"/>
        <v>3750</v>
      </c>
      <c r="K61" s="11">
        <v>320.3</v>
      </c>
      <c r="L61" s="11">
        <f t="shared" si="5"/>
        <v>39928.597999999998</v>
      </c>
      <c r="M61" s="14"/>
      <c r="N61" s="14"/>
      <c r="O61" s="29"/>
      <c r="P61" s="29"/>
      <c r="Q61" s="29"/>
      <c r="R61" s="29"/>
      <c r="S61" s="29"/>
      <c r="T61" s="29"/>
    </row>
    <row r="62" spans="5:20" ht="30">
      <c r="E62" s="9">
        <v>47</v>
      </c>
      <c r="F62" s="9" t="s">
        <v>60</v>
      </c>
      <c r="G62" s="9">
        <v>128.84</v>
      </c>
      <c r="H62" s="11">
        <v>29.3</v>
      </c>
      <c r="I62" s="11">
        <f t="shared" si="3"/>
        <v>3775.0120000000002</v>
      </c>
      <c r="J62" s="11">
        <f t="shared" si="4"/>
        <v>3750</v>
      </c>
      <c r="K62" s="11">
        <v>320.3</v>
      </c>
      <c r="L62" s="11">
        <f t="shared" si="5"/>
        <v>41267.452000000005</v>
      </c>
      <c r="M62" s="14"/>
      <c r="N62" s="14"/>
      <c r="O62" s="29"/>
      <c r="P62" s="29"/>
      <c r="Q62" s="29"/>
      <c r="R62" s="29"/>
      <c r="S62" s="29"/>
      <c r="T62" s="29"/>
    </row>
    <row r="63" spans="5:20" ht="30">
      <c r="E63" s="9">
        <v>48</v>
      </c>
      <c r="F63" s="9" t="s">
        <v>59</v>
      </c>
      <c r="G63" s="9">
        <v>144.11000000000001</v>
      </c>
      <c r="H63" s="11">
        <v>29.3</v>
      </c>
      <c r="I63" s="11">
        <f t="shared" si="3"/>
        <v>4222.4230000000007</v>
      </c>
      <c r="J63" s="11">
        <f t="shared" si="4"/>
        <v>4250</v>
      </c>
      <c r="K63" s="11">
        <v>353</v>
      </c>
      <c r="L63" s="11">
        <f t="shared" si="5"/>
        <v>50870.83</v>
      </c>
      <c r="M63" s="14"/>
      <c r="N63" s="14"/>
      <c r="O63" s="29"/>
      <c r="P63" s="29"/>
      <c r="Q63" s="29"/>
      <c r="R63" s="29"/>
      <c r="S63" s="29"/>
      <c r="T63" s="29"/>
    </row>
    <row r="64" spans="5:20">
      <c r="H64" s="28"/>
      <c r="I64" s="28">
        <f>SUM(I14:I63)</f>
        <v>201116.51850000006</v>
      </c>
      <c r="J64" s="28"/>
      <c r="K64" s="28"/>
      <c r="L64" s="28"/>
      <c r="M64" s="14"/>
      <c r="N64" s="14"/>
      <c r="O64" s="29"/>
      <c r="P64" s="29"/>
      <c r="Q64" s="29"/>
      <c r="R64" s="29"/>
      <c r="S64" s="29"/>
      <c r="T64" s="29"/>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WT Workflow</vt:lpstr>
      <vt:lpstr>Hoja2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Cris</dc:creator>
  <cp:lastModifiedBy>Cris</cp:lastModifiedBy>
  <dcterms:created xsi:type="dcterms:W3CDTF">2012-02-16T09:39:51Z</dcterms:created>
  <dcterms:modified xsi:type="dcterms:W3CDTF">2012-05-20T18:26:53Z</dcterms:modified>
</cp:coreProperties>
</file>