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y Documents\big project\website stuff\"/>
    </mc:Choice>
  </mc:AlternateContent>
  <bookViews>
    <workbookView xWindow="0" yWindow="0" windowWidth="24000" windowHeight="9735"/>
  </bookViews>
  <sheets>
    <sheet name="Sheet1" sheetId="1" r:id="rId1"/>
  </sheets>
  <definedNames>
    <definedName name="_xlnm.Print_Area" localSheetId="0">Sheet1!$A$1:$AG$42</definedName>
    <definedName name="_xlnm.Print_Titles" localSheetId="0">Sheet1!$A:$B,Sheet1!$1:$1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4" i="1" l="1"/>
  <c r="AF16" i="1" s="1"/>
  <c r="AG28" i="1"/>
  <c r="AF28" i="1"/>
  <c r="AF30" i="1" s="1"/>
  <c r="AG30" i="1"/>
  <c r="AE24" i="1" l="1"/>
  <c r="AE25" i="1" s="1"/>
  <c r="AE10" i="1"/>
  <c r="AE11" i="1" s="1"/>
  <c r="O41" i="1"/>
  <c r="N41" i="1"/>
  <c r="I41" i="1"/>
  <c r="H41" i="1"/>
  <c r="Y24" i="1"/>
  <c r="Y25" i="1" s="1"/>
  <c r="Y10" i="1"/>
  <c r="Y11" i="1" s="1"/>
  <c r="S24" i="1"/>
  <c r="S25" i="1" s="1"/>
  <c r="S10" i="1"/>
  <c r="S11" i="1" s="1"/>
  <c r="G5" i="1"/>
  <c r="G10" i="1" s="1"/>
  <c r="G11" i="1" s="1"/>
  <c r="I34" i="1"/>
  <c r="H34" i="1"/>
  <c r="G25" i="1"/>
  <c r="I26" i="1" s="1"/>
  <c r="AF12" i="1" l="1"/>
  <c r="AG12" i="1"/>
  <c r="AG14" i="1" s="1"/>
  <c r="AG16" i="1" s="1"/>
  <c r="AF26" i="1"/>
  <c r="AG26" i="1"/>
  <c r="Z12" i="1"/>
  <c r="Z14" i="1" s="1"/>
  <c r="Z16" i="1" s="1"/>
  <c r="AA12" i="1"/>
  <c r="AA14" i="1" s="1"/>
  <c r="AA16" i="1" s="1"/>
  <c r="Z26" i="1"/>
  <c r="Z28" i="1" s="1"/>
  <c r="Z30" i="1" s="1"/>
  <c r="AA26" i="1"/>
  <c r="AA28" i="1" s="1"/>
  <c r="AA30" i="1" s="1"/>
  <c r="U12" i="1"/>
  <c r="U14" i="1" s="1"/>
  <c r="U16" i="1" s="1"/>
  <c r="T12" i="1"/>
  <c r="T14" i="1" s="1"/>
  <c r="T16" i="1" s="1"/>
  <c r="U26" i="1"/>
  <c r="U28" i="1" s="1"/>
  <c r="U30" i="1" s="1"/>
  <c r="T26" i="1"/>
  <c r="T28" i="1" s="1"/>
  <c r="T30" i="1" s="1"/>
  <c r="H12" i="1"/>
  <c r="I12" i="1"/>
  <c r="H26" i="1"/>
  <c r="M10" i="1"/>
  <c r="AG34" i="1" l="1"/>
  <c r="AG41" i="1" s="1"/>
  <c r="AF34" i="1"/>
  <c r="AF41" i="1" s="1"/>
  <c r="AA34" i="1"/>
  <c r="AA41" i="1" s="1"/>
  <c r="Z34" i="1"/>
  <c r="Z41" i="1" s="1"/>
  <c r="T34" i="1"/>
  <c r="T41" i="1" s="1"/>
  <c r="U34" i="1"/>
  <c r="U41" i="1" s="1"/>
  <c r="M24" i="1"/>
  <c r="M25" i="1" s="1"/>
  <c r="O26" i="1" s="1"/>
  <c r="O28" i="1" s="1"/>
  <c r="M11" i="1"/>
  <c r="O30" i="1" l="1"/>
  <c r="N26" i="1"/>
  <c r="O12" i="1"/>
  <c r="O14" i="1" s="1"/>
  <c r="O16" i="1" s="1"/>
  <c r="N12" i="1"/>
  <c r="N14" i="1" l="1"/>
  <c r="N16" i="1" s="1"/>
  <c r="N28" i="1"/>
  <c r="N30" i="1" s="1"/>
  <c r="O34" i="1"/>
  <c r="N34" i="1" l="1"/>
</calcChain>
</file>

<file path=xl/sharedStrings.xml><?xml version="1.0" encoding="utf-8"?>
<sst xmlns="http://schemas.openxmlformats.org/spreadsheetml/2006/main" count="164" uniqueCount="91">
  <si>
    <t>Where</t>
  </si>
  <si>
    <t>what</t>
  </si>
  <si>
    <t>Ohmic polarisation (resistance of electrolyte)</t>
  </si>
  <si>
    <t>Concentration polarisation (depletion of reactants near electrode)</t>
  </si>
  <si>
    <t>electrolyser - auxiliary equipment</t>
  </si>
  <si>
    <t>voltage loss, V</t>
  </si>
  <si>
    <t>fuel cell  - auxiliary equipment</t>
  </si>
  <si>
    <t>overall electrolyser efficiency</t>
  </si>
  <si>
    <t>overall fuel cell efficiency</t>
  </si>
  <si>
    <t>losses in powering auxiliary equipment</t>
  </si>
  <si>
    <t>Ohmic polarisation - electrode resistance</t>
  </si>
  <si>
    <t>Ohmic polarisation -  resistance of electrolyte</t>
  </si>
  <si>
    <t>notes</t>
  </si>
  <si>
    <t xml:space="preserve">becomes more significant at high current densities.  It is assumed that the electrolyser will run at a high current density, but within the equipment's design limit, and so only a small voltage drop occur. </t>
  </si>
  <si>
    <t xml:space="preserve">voltage drop increases linearly with current (Ohm's law).  It is assumed here that the cell will operate at maximum design current, so ohmic polarisation will be significant.  The resistance of the electrolyte is normally greater than of the electrodes, but both contribute. </t>
  </si>
  <si>
    <t>TΔS, the difference between free energy voltage (1.23V) and thermoneutral voltage (1.48V)</t>
  </si>
  <si>
    <t xml:space="preserve">can be significant at low power inputs.  It is assumed here the electrolyser will always operate at rated capacity, so "near to one" is a deemed to be a reasonable assumption. </t>
  </si>
  <si>
    <t>Real system 1: good current equipment</t>
  </si>
  <si>
    <t xml:space="preserve">some authors incorporate this part of voltage drop in with "activation polarisation".  In practice, this is the minimum overvoltage needed to obtain any significant current at ambient temperatures.  </t>
  </si>
  <si>
    <t>current efficeincy, %</t>
  </si>
  <si>
    <t>losses in powering auxiliary equipment, %</t>
  </si>
  <si>
    <t>electrolyser, stack</t>
  </si>
  <si>
    <t>current efficiency</t>
  </si>
  <si>
    <t>current efficiency, %</t>
  </si>
  <si>
    <t>Fuel Cell</t>
  </si>
  <si>
    <t>Electrolyser</t>
  </si>
  <si>
    <t>actual cell voltage, V</t>
  </si>
  <si>
    <t>total voltage drop, V, above free energy voltage</t>
  </si>
  <si>
    <t>total voltage drop below free energy voltage</t>
  </si>
  <si>
    <t xml:space="preserve">efficiency relative to G,  free energy voltage, 1.23V </t>
  </si>
  <si>
    <t>efficiency relative to H,  thermoneutral voltage, 1.48V</t>
  </si>
  <si>
    <r>
      <t xml:space="preserve">voltage efficiency </t>
    </r>
    <r>
      <rPr>
        <sz val="11"/>
        <color theme="1"/>
        <rFont val="Calibri"/>
        <family val="2"/>
      </rPr>
      <t>ε v</t>
    </r>
    <r>
      <rPr>
        <sz val="11"/>
        <color theme="1"/>
        <rFont val="Calibri"/>
        <family val="2"/>
        <scheme val="minor"/>
      </rPr>
      <t>, = reference voltage / actual voltage</t>
    </r>
  </si>
  <si>
    <t>Faradaic efficiency ε f (hydrogen "escapes" into electrolyte and  its chemical energy is lost)</t>
  </si>
  <si>
    <t>overall voltage efficiency relative to H, thermoneutral voltage, 1.47 V</t>
  </si>
  <si>
    <t>efficiency relative to G, free energy voltage, 1.22 V</t>
  </si>
  <si>
    <t>efficiency, relative to H, thermoneutral voltage, 1.47 V</t>
  </si>
  <si>
    <t xml:space="preserve">round trip efficiency </t>
  </si>
  <si>
    <t xml:space="preserve"> efficiency relative to G, free energy voltage, 1.22 V</t>
  </si>
  <si>
    <t>total stack efficiency,  ε stack                 =   ε v * ε f</t>
  </si>
  <si>
    <t>total stack efficiency,  ε stack             =   ε v * ε f</t>
  </si>
  <si>
    <t>proportion of electricity needed to power auxiliary kit, L aux</t>
  </si>
  <si>
    <t>ε electro = ε stack * (1- L aux)</t>
  </si>
  <si>
    <t>proportion of electricity needed to power auxiiliary kit, L aux</t>
  </si>
  <si>
    <t>ε fuelcell = ε stack * (1-L aux)</t>
  </si>
  <si>
    <t xml:space="preserve"> </t>
  </si>
  <si>
    <t xml:space="preserve">  =  ε electro  *  ε fuelcell</t>
  </si>
  <si>
    <t>Round trip: combination of electrolyser and fuel cell</t>
  </si>
  <si>
    <t>efficiency relative to G</t>
  </si>
  <si>
    <t>efficiency relative to H</t>
  </si>
  <si>
    <t>efficiency relative to G,   free energy voltage 1.23V</t>
  </si>
  <si>
    <t>efficiency, relative to  H, thermoneutral voltage 1.48V</t>
  </si>
  <si>
    <t xml:space="preserve"> efficiency relative to G,  free energy voltage 1.23V</t>
  </si>
  <si>
    <t xml:space="preserve"> efficiency relative to H, thermoneutral voltage 1.48V </t>
  </si>
  <si>
    <t>Round trip: real system 1: good current equipment</t>
  </si>
  <si>
    <t>Round trip: real system 2: best current equipment</t>
  </si>
  <si>
    <t>Round trip: aspirational future system</t>
  </si>
  <si>
    <t>Ohmic polarisation (resistance of electrodes)</t>
  </si>
  <si>
    <t xml:space="preserve">Even at open circuit an overvoltage is needed to start the reaction.  This is the dominant voltage drop at low currents. A higher overvoltage is needed at the cathode because the kintetics of the oxygen reaction are slower than the hydrogen reaction, even with catalysts. </t>
  </si>
  <si>
    <t>Activation polarisation at electrodes: the necessary overvoltage to start chemical reaction</t>
  </si>
  <si>
    <t>Activation polarisation at the electrodes: the necessary overvoltage to start chemical reaction</t>
  </si>
  <si>
    <t>Power electronic efficiency</t>
  </si>
  <si>
    <t xml:space="preserve">Round trip                                               </t>
  </si>
  <si>
    <t>Round trip including power electronics</t>
  </si>
  <si>
    <t>input to electrolyser, η PE in</t>
  </si>
  <si>
    <t>output from fuel cell, η PE out</t>
  </si>
  <si>
    <t xml:space="preserve">ε roundtrip net </t>
  </si>
  <si>
    <t>ε roundtrip total</t>
  </si>
  <si>
    <t>= ε roundtrip net *η PE in*η PE out</t>
  </si>
  <si>
    <t>Round trip: an ideal, "no-losses" electrolyser &amp; fuel cell</t>
  </si>
  <si>
    <t>Power electronics efficiencies, %</t>
  </si>
  <si>
    <t>Round trip: an ideal, "no-losses" system, inc. PE</t>
  </si>
  <si>
    <t>*use comon bus connection</t>
  </si>
  <si>
    <t>NA *</t>
  </si>
  <si>
    <t>An ideal, "no-losses" electrolyser</t>
  </si>
  <si>
    <t>Ideal "no-losses" fuel cell</t>
  </si>
  <si>
    <t>Real system 1, good current equipment</t>
  </si>
  <si>
    <t>overvoltage required, or cell voltage, V</t>
  </si>
  <si>
    <t>overvoltage required, or cell voltage V</t>
  </si>
  <si>
    <t>overvoltage required, or  cell voltage, V</t>
  </si>
  <si>
    <t>fuel cell, stack</t>
  </si>
  <si>
    <t>Round trip: real system 1, good current equipment, inc. PE</t>
  </si>
  <si>
    <t>Round trip: real system 2: best current equipment, inc. PE</t>
  </si>
  <si>
    <t>Examples of possible breakdown of losses across electrolyser and fuel cell system</t>
  </si>
  <si>
    <t>Round trip: aspirational future system, inc. PE</t>
  </si>
  <si>
    <t>Aspirational future equipment *exceeds current aims</t>
  </si>
  <si>
    <t>Round trip: future system</t>
  </si>
  <si>
    <t>future equipment, current aims</t>
  </si>
  <si>
    <t>Round trip: future system, inc. PE</t>
  </si>
  <si>
    <t>Future equipment, current aims</t>
  </si>
  <si>
    <t>Real system 2: best current equipment (lab)</t>
  </si>
  <si>
    <t>Included: electrolyser, fuel cell and power electronics losses.  Excluded: energy used in compression of hydrogen.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</si>
</sst>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1"/>
      <color theme="1"/>
      <name val="Calibri"/>
      <family val="2"/>
    </font>
    <font>
      <sz val="11"/>
      <color theme="1"/>
      <name val="Calibri"/>
      <family val="2"/>
      <scheme val="minor"/>
    </font>
    <font>
      <i/>
      <sz val="11"/>
      <color theme="1"/>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sz val="16"/>
      <color theme="1"/>
      <name val="Calibri"/>
      <family val="2"/>
      <scheme val="minor"/>
    </font>
    <font>
      <b/>
      <sz val="11"/>
      <color theme="1"/>
      <name val="Calibri"/>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999FF"/>
        <bgColor indexed="64"/>
      </patternFill>
    </fill>
    <fill>
      <patternFill patternType="solid">
        <fgColor rgb="FFCCCCFF"/>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2">
    <xf numFmtId="0" fontId="0" fillId="0" borderId="0"/>
    <xf numFmtId="9" fontId="2" fillId="0" borderId="0" applyFont="0" applyFill="0" applyBorder="0" applyAlignment="0" applyProtection="0"/>
  </cellStyleXfs>
  <cellXfs count="364">
    <xf numFmtId="0" fontId="0" fillId="0" borderId="0" xfId="0"/>
    <xf numFmtId="0" fontId="0" fillId="0" borderId="1"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9" fontId="0" fillId="0" borderId="4" xfId="0" applyNumberFormat="1" applyBorder="1" applyAlignment="1">
      <alignment vertical="center" wrapText="1"/>
    </xf>
    <xf numFmtId="9" fontId="0" fillId="3" borderId="4" xfId="1" applyFont="1" applyFill="1" applyBorder="1" applyAlignment="1">
      <alignment vertical="center" wrapText="1"/>
    </xf>
    <xf numFmtId="0" fontId="0" fillId="3" borderId="4" xfId="0" applyFill="1" applyBorder="1" applyAlignment="1">
      <alignment vertical="center" wrapText="1"/>
    </xf>
    <xf numFmtId="0" fontId="3" fillId="0" borderId="4" xfId="0" applyFont="1" applyBorder="1" applyAlignment="1">
      <alignment vertical="center" wrapText="1"/>
    </xf>
    <xf numFmtId="9" fontId="0" fillId="3" borderId="4" xfId="0" applyNumberFormat="1" applyFill="1" applyBorder="1" applyAlignment="1">
      <alignment vertical="center" wrapText="1"/>
    </xf>
    <xf numFmtId="0" fontId="0" fillId="0" borderId="5" xfId="0" applyBorder="1" applyAlignment="1">
      <alignment vertical="center" wrapText="1"/>
    </xf>
    <xf numFmtId="0" fontId="0" fillId="3" borderId="5" xfId="0" applyFill="1" applyBorder="1" applyAlignment="1">
      <alignment vertical="center" wrapText="1"/>
    </xf>
    <xf numFmtId="9" fontId="0" fillId="0" borderId="1" xfId="0" applyNumberFormat="1" applyBorder="1" applyAlignment="1">
      <alignment vertical="center" wrapText="1"/>
    </xf>
    <xf numFmtId="0" fontId="0" fillId="3" borderId="1" xfId="0" applyFill="1" applyBorder="1" applyAlignment="1">
      <alignment vertical="center" wrapText="1"/>
    </xf>
    <xf numFmtId="9" fontId="0" fillId="0" borderId="1" xfId="0" applyNumberFormat="1" applyBorder="1"/>
    <xf numFmtId="0" fontId="0" fillId="3" borderId="1" xfId="0" applyFill="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4" fillId="0" borderId="3" xfId="0" applyFont="1" applyFill="1" applyBorder="1" applyAlignment="1">
      <alignment vertical="center" wrapText="1"/>
    </xf>
    <xf numFmtId="0" fontId="4" fillId="0" borderId="1" xfId="0" applyFont="1" applyBorder="1" applyAlignment="1">
      <alignment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164" fontId="4" fillId="0" borderId="4" xfId="0" applyNumberFormat="1" applyFont="1" applyBorder="1" applyAlignment="1">
      <alignment horizontal="center"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3" borderId="8" xfId="0" applyFill="1" applyBorder="1"/>
    <xf numFmtId="0" fontId="0" fillId="0" borderId="8" xfId="0" applyBorder="1" applyAlignment="1">
      <alignment vertical="center" wrapText="1"/>
    </xf>
    <xf numFmtId="0" fontId="0" fillId="0" borderId="10" xfId="0" applyBorder="1" applyAlignment="1">
      <alignment vertical="center" wrapText="1"/>
    </xf>
    <xf numFmtId="0" fontId="0" fillId="0" borderId="0" xfId="0" applyBorder="1"/>
    <xf numFmtId="0" fontId="0" fillId="2" borderId="11" xfId="0" applyFill="1" applyBorder="1"/>
    <xf numFmtId="0" fontId="0" fillId="2" borderId="1" xfId="0" applyFill="1" applyBorder="1" applyAlignment="1">
      <alignment horizontal="center" vertical="center" wrapText="1"/>
    </xf>
    <xf numFmtId="0" fontId="0" fillId="5" borderId="4" xfId="0" applyFill="1" applyBorder="1" applyAlignment="1">
      <alignment vertical="center" wrapText="1"/>
    </xf>
    <xf numFmtId="9" fontId="0" fillId="5" borderId="4" xfId="1" applyFont="1" applyFill="1" applyBorder="1" applyAlignment="1">
      <alignment vertical="center" wrapText="1"/>
    </xf>
    <xf numFmtId="0" fontId="0" fillId="5" borderId="1" xfId="0" applyFill="1" applyBorder="1" applyAlignment="1">
      <alignment vertical="center" wrapText="1"/>
    </xf>
    <xf numFmtId="0" fontId="0" fillId="5" borderId="1" xfId="0" applyFill="1" applyBorder="1"/>
    <xf numFmtId="9" fontId="0" fillId="5" borderId="1" xfId="1" applyFont="1" applyFill="1" applyBorder="1" applyAlignment="1">
      <alignment vertical="center" wrapText="1"/>
    </xf>
    <xf numFmtId="9" fontId="0" fillId="5" borderId="4" xfId="0" applyNumberFormat="1" applyFill="1" applyBorder="1" applyAlignment="1">
      <alignment vertical="center" wrapText="1"/>
    </xf>
    <xf numFmtId="0" fontId="0" fillId="5" borderId="5" xfId="0" applyFill="1" applyBorder="1" applyAlignment="1">
      <alignment vertical="center" wrapText="1"/>
    </xf>
    <xf numFmtId="0" fontId="0" fillId="6" borderId="1" xfId="0" applyFill="1" applyBorder="1" applyAlignment="1">
      <alignment horizontal="center" vertical="center" wrapText="1"/>
    </xf>
    <xf numFmtId="0" fontId="3" fillId="6" borderId="1" xfId="0" applyFont="1" applyFill="1" applyBorder="1" applyAlignment="1">
      <alignment horizontal="center" vertical="center" wrapText="1"/>
    </xf>
    <xf numFmtId="9" fontId="0" fillId="6" borderId="1" xfId="1" applyFont="1" applyFill="1" applyBorder="1" applyAlignment="1">
      <alignment vertical="center" wrapText="1"/>
    </xf>
    <xf numFmtId="9" fontId="4" fillId="6" borderId="1" xfId="1" applyFont="1" applyFill="1" applyBorder="1" applyAlignment="1">
      <alignment vertical="center" wrapText="1"/>
    </xf>
    <xf numFmtId="9" fontId="0" fillId="6" borderId="4" xfId="0" applyNumberFormat="1" applyFill="1" applyBorder="1" applyAlignment="1">
      <alignment vertical="center" wrapText="1"/>
    </xf>
    <xf numFmtId="0" fontId="3" fillId="6" borderId="1" xfId="0" applyFont="1" applyFill="1" applyBorder="1" applyAlignment="1">
      <alignment vertical="center" wrapText="1"/>
    </xf>
    <xf numFmtId="9" fontId="0" fillId="6" borderId="1" xfId="0" applyNumberFormat="1" applyFill="1" applyBorder="1"/>
    <xf numFmtId="9" fontId="0" fillId="6" borderId="1" xfId="1" applyNumberFormat="1" applyFont="1" applyFill="1" applyBorder="1" applyAlignment="1">
      <alignment vertical="center" wrapText="1"/>
    </xf>
    <xf numFmtId="9" fontId="0" fillId="6" borderId="1" xfId="0" applyNumberFormat="1" applyFont="1" applyFill="1" applyBorder="1"/>
    <xf numFmtId="9" fontId="4" fillId="6" borderId="1" xfId="0" applyNumberFormat="1" applyFont="1" applyFill="1" applyBorder="1"/>
    <xf numFmtId="0" fontId="0" fillId="6" borderId="2" xfId="0" applyFill="1" applyBorder="1" applyAlignment="1">
      <alignment horizontal="center" vertical="center" wrapText="1"/>
    </xf>
    <xf numFmtId="0" fontId="4" fillId="0" borderId="1" xfId="0" applyFont="1" applyBorder="1" applyAlignment="1">
      <alignment vertical="center" wrapText="1"/>
    </xf>
    <xf numFmtId="0" fontId="0" fillId="0" borderId="9" xfId="0" applyBorder="1" applyAlignment="1">
      <alignment horizontal="center" vertical="center" wrapText="1"/>
    </xf>
    <xf numFmtId="0" fontId="6" fillId="0" borderId="0" xfId="0" applyFont="1"/>
    <xf numFmtId="2" fontId="4" fillId="6" borderId="1" xfId="0" applyNumberFormat="1" applyFont="1" applyFill="1" applyBorder="1" applyAlignment="1">
      <alignment horizontal="center" vertical="center" wrapText="1"/>
    </xf>
    <xf numFmtId="9" fontId="0" fillId="6" borderId="1" xfId="0" applyNumberFormat="1" applyFill="1" applyBorder="1" applyAlignment="1">
      <alignment vertical="center" wrapText="1"/>
    </xf>
    <xf numFmtId="0" fontId="4" fillId="6" borderId="1" xfId="0" applyFont="1" applyFill="1" applyBorder="1" applyAlignment="1">
      <alignment vertical="center" wrapText="1"/>
    </xf>
    <xf numFmtId="164" fontId="4" fillId="0" borderId="4" xfId="0" applyNumberFormat="1" applyFont="1" applyBorder="1" applyAlignment="1">
      <alignment vertical="center" wrapText="1"/>
    </xf>
    <xf numFmtId="0" fontId="4" fillId="2" borderId="3" xfId="0" applyFont="1" applyFill="1" applyBorder="1" applyAlignment="1">
      <alignment horizontal="center" wrapText="1"/>
    </xf>
    <xf numFmtId="0" fontId="4" fillId="2" borderId="6" xfId="0" applyFont="1" applyFill="1" applyBorder="1" applyAlignment="1">
      <alignment horizontal="center" wrapText="1"/>
    </xf>
    <xf numFmtId="0" fontId="0" fillId="3" borderId="6" xfId="0" applyFill="1" applyBorder="1"/>
    <xf numFmtId="0" fontId="0" fillId="5" borderId="6" xfId="0" applyFill="1" applyBorder="1"/>
    <xf numFmtId="9" fontId="0" fillId="6" borderId="6" xfId="0" applyNumberFormat="1" applyFont="1" applyFill="1" applyBorder="1"/>
    <xf numFmtId="9" fontId="4" fillId="6" borderId="6" xfId="0" applyNumberFormat="1" applyFont="1" applyFill="1" applyBorder="1"/>
    <xf numFmtId="0" fontId="0" fillId="2" borderId="3" xfId="0" applyFill="1" applyBorder="1" applyAlignment="1">
      <alignment horizontal="center"/>
    </xf>
    <xf numFmtId="0" fontId="0" fillId="6" borderId="3" xfId="0" applyFill="1" applyBorder="1"/>
    <xf numFmtId="0" fontId="0" fillId="5" borderId="3" xfId="0" applyFill="1" applyBorder="1"/>
    <xf numFmtId="0" fontId="0" fillId="3" borderId="3" xfId="0" applyFill="1" applyBorder="1"/>
    <xf numFmtId="0" fontId="0" fillId="3" borderId="3" xfId="0" applyFill="1" applyBorder="1" applyAlignment="1">
      <alignment horizontal="center"/>
    </xf>
    <xf numFmtId="0" fontId="0" fillId="0" borderId="9" xfId="0" applyBorder="1"/>
    <xf numFmtId="0" fontId="0" fillId="0" borderId="2" xfId="0" applyBorder="1"/>
    <xf numFmtId="0" fontId="0" fillId="3" borderId="9" xfId="0" applyFill="1" applyBorder="1"/>
    <xf numFmtId="0" fontId="0" fillId="2" borderId="9" xfId="0" applyFill="1" applyBorder="1"/>
    <xf numFmtId="0" fontId="0" fillId="0" borderId="11" xfId="0" applyBorder="1"/>
    <xf numFmtId="0" fontId="0" fillId="0" borderId="13" xfId="0" applyBorder="1"/>
    <xf numFmtId="0" fontId="0" fillId="0" borderId="10" xfId="0" applyBorder="1"/>
    <xf numFmtId="0" fontId="7" fillId="6" borderId="11" xfId="0" applyFont="1" applyFill="1" applyBorder="1" applyAlignment="1">
      <alignment horizontal="center"/>
    </xf>
    <xf numFmtId="0" fontId="7" fillId="0" borderId="8" xfId="0" applyFont="1" applyBorder="1"/>
    <xf numFmtId="0" fontId="0" fillId="6" borderId="1" xfId="0" applyFont="1" applyFill="1" applyBorder="1" applyAlignment="1">
      <alignment horizontal="center" wrapText="1"/>
    </xf>
    <xf numFmtId="0" fontId="0" fillId="2" borderId="1" xfId="0" applyFont="1" applyFill="1" applyBorder="1" applyAlignment="1">
      <alignment horizontal="center" wrapText="1"/>
    </xf>
    <xf numFmtId="0" fontId="0" fillId="6" borderId="8" xfId="0" applyFill="1" applyBorder="1" applyAlignment="1">
      <alignment horizontal="center" vertical="center" wrapText="1"/>
    </xf>
    <xf numFmtId="0" fontId="0" fillId="5" borderId="8" xfId="0" applyFill="1" applyBorder="1"/>
    <xf numFmtId="9" fontId="4" fillId="6" borderId="8" xfId="1" applyFont="1" applyFill="1" applyBorder="1" applyAlignment="1">
      <alignment vertical="center" wrapText="1"/>
    </xf>
    <xf numFmtId="0" fontId="0" fillId="5" borderId="8" xfId="0" applyFill="1" applyBorder="1" applyAlignment="1">
      <alignment vertical="center" wrapText="1"/>
    </xf>
    <xf numFmtId="0" fontId="7" fillId="0" borderId="14" xfId="0" applyFont="1" applyBorder="1"/>
    <xf numFmtId="0" fontId="0" fillId="3" borderId="3" xfId="0" applyFill="1" applyBorder="1" applyAlignment="1">
      <alignment vertical="center" wrapText="1"/>
    </xf>
    <xf numFmtId="0" fontId="0" fillId="3" borderId="7" xfId="0" applyFill="1" applyBorder="1" applyAlignment="1">
      <alignment vertical="center" wrapText="1"/>
    </xf>
    <xf numFmtId="0" fontId="0" fillId="2" borderId="14" xfId="0" applyFill="1" applyBorder="1"/>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3" fillId="7" borderId="4" xfId="0" applyFont="1" applyFill="1" applyBorder="1" applyAlignment="1">
      <alignment horizontal="center" vertical="center" wrapText="1"/>
    </xf>
    <xf numFmtId="0" fontId="0" fillId="7" borderId="9" xfId="0" applyFill="1" applyBorder="1"/>
    <xf numFmtId="0" fontId="0" fillId="7" borderId="1" xfId="0" applyFont="1" applyFill="1" applyBorder="1" applyAlignment="1">
      <alignment horizontal="center" wrapText="1"/>
    </xf>
    <xf numFmtId="0" fontId="0" fillId="7" borderId="3" xfId="0" applyFill="1" applyBorder="1" applyAlignment="1">
      <alignment horizontal="center"/>
    </xf>
    <xf numFmtId="0" fontId="0" fillId="8" borderId="1" xfId="0" applyFill="1" applyBorder="1" applyAlignment="1">
      <alignment horizontal="center" vertical="center" wrapText="1"/>
    </xf>
    <xf numFmtId="0" fontId="0" fillId="8" borderId="4" xfId="0" applyFill="1" applyBorder="1" applyAlignment="1">
      <alignment horizontal="center" vertical="center" wrapText="1"/>
    </xf>
    <xf numFmtId="0" fontId="0" fillId="8" borderId="1" xfId="0" applyFill="1" applyBorder="1"/>
    <xf numFmtId="0" fontId="0" fillId="8" borderId="11" xfId="0" applyFill="1" applyBorder="1"/>
    <xf numFmtId="0" fontId="0" fillId="8" borderId="9" xfId="0" applyFill="1" applyBorder="1"/>
    <xf numFmtId="0" fontId="7" fillId="8" borderId="8" xfId="0" applyFont="1" applyFill="1" applyBorder="1"/>
    <xf numFmtId="0" fontId="0" fillId="8" borderId="3" xfId="0" applyFill="1" applyBorder="1" applyAlignment="1">
      <alignment horizontal="center"/>
    </xf>
    <xf numFmtId="0" fontId="0" fillId="4" borderId="11" xfId="0" applyFill="1" applyBorder="1"/>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xf numFmtId="0" fontId="0" fillId="4" borderId="9" xfId="0" applyFill="1" applyBorder="1"/>
    <xf numFmtId="0" fontId="0" fillId="4" borderId="2" xfId="0" applyFill="1" applyBorder="1"/>
    <xf numFmtId="0" fontId="7" fillId="4" borderId="8" xfId="0" applyFont="1" applyFill="1" applyBorder="1"/>
    <xf numFmtId="0" fontId="0" fillId="4" borderId="3" xfId="0" applyFill="1" applyBorder="1" applyAlignment="1">
      <alignment horizontal="center"/>
    </xf>
    <xf numFmtId="0" fontId="0" fillId="9" borderId="9" xfId="0" applyFill="1" applyBorder="1"/>
    <xf numFmtId="0" fontId="0" fillId="9" borderId="1" xfId="0" applyFont="1" applyFill="1" applyBorder="1" applyAlignment="1">
      <alignment horizontal="center" wrapText="1"/>
    </xf>
    <xf numFmtId="0" fontId="0" fillId="9" borderId="1" xfId="0" applyFill="1" applyBorder="1" applyAlignment="1">
      <alignment horizontal="center" vertical="center" wrapTex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3" fillId="9" borderId="4" xfId="0"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9" fontId="0" fillId="0" borderId="6" xfId="0" applyNumberFormat="1" applyFont="1" applyBorder="1" applyAlignment="1">
      <alignment horizontal="center"/>
    </xf>
    <xf numFmtId="9" fontId="4" fillId="0" borderId="6" xfId="0" applyNumberFormat="1" applyFont="1" applyBorder="1" applyAlignment="1">
      <alignment horizontal="center"/>
    </xf>
    <xf numFmtId="0" fontId="0" fillId="8" borderId="6" xfId="0" applyFill="1" applyBorder="1" applyAlignment="1">
      <alignment horizontal="center"/>
    </xf>
    <xf numFmtId="9" fontId="0" fillId="7" borderId="6" xfId="0" applyNumberFormat="1" applyFont="1" applyFill="1" applyBorder="1" applyAlignment="1">
      <alignment horizontal="center"/>
    </xf>
    <xf numFmtId="9" fontId="4" fillId="7" borderId="6" xfId="0" applyNumberFormat="1" applyFont="1" applyFill="1" applyBorder="1" applyAlignment="1">
      <alignment horizontal="center"/>
    </xf>
    <xf numFmtId="0" fontId="0" fillId="4" borderId="6" xfId="0" applyFill="1" applyBorder="1" applyAlignment="1">
      <alignment horizontal="center"/>
    </xf>
    <xf numFmtId="9" fontId="0" fillId="9" borderId="6" xfId="0" applyNumberFormat="1" applyFont="1" applyFill="1" applyBorder="1" applyAlignment="1">
      <alignment horizontal="center"/>
    </xf>
    <xf numFmtId="9" fontId="4" fillId="9" borderId="6" xfId="0" applyNumberFormat="1" applyFont="1" applyFill="1" applyBorder="1" applyAlignment="1">
      <alignment horizontal="center"/>
    </xf>
    <xf numFmtId="9" fontId="4" fillId="2" borderId="3" xfId="0" applyNumberFormat="1" applyFont="1" applyFill="1" applyBorder="1" applyAlignment="1">
      <alignment horizontal="center"/>
    </xf>
    <xf numFmtId="9" fontId="4" fillId="7" borderId="3" xfId="0" applyNumberFormat="1" applyFont="1" applyFill="1" applyBorder="1" applyAlignment="1">
      <alignment horizontal="center"/>
    </xf>
    <xf numFmtId="9" fontId="4" fillId="9" borderId="3" xfId="0" applyNumberFormat="1" applyFont="1" applyFill="1" applyBorder="1" applyAlignment="1">
      <alignment horizontal="center"/>
    </xf>
    <xf numFmtId="0" fontId="0" fillId="0" borderId="0" xfId="0" applyAlignment="1">
      <alignment horizontal="center"/>
    </xf>
    <xf numFmtId="0" fontId="0" fillId="3" borderId="4" xfId="0" applyFill="1" applyBorder="1" applyAlignment="1">
      <alignment horizontal="center" vertical="center" wrapText="1"/>
    </xf>
    <xf numFmtId="0" fontId="0" fillId="8" borderId="3" xfId="0" applyFill="1" applyBorder="1" applyAlignment="1">
      <alignment horizontal="center" vertical="center" wrapText="1"/>
    </xf>
    <xf numFmtId="0" fontId="0" fillId="4" borderId="3" xfId="0" applyFill="1" applyBorder="1" applyAlignment="1">
      <alignment horizontal="center" vertical="center" wrapText="1"/>
    </xf>
    <xf numFmtId="9" fontId="0" fillId="8" borderId="4" xfId="0" applyNumberFormat="1" applyFill="1" applyBorder="1" applyAlignment="1">
      <alignment horizontal="center" vertical="center" wrapText="1"/>
    </xf>
    <xf numFmtId="9" fontId="0" fillId="4" borderId="4" xfId="0" applyNumberFormat="1" applyFill="1" applyBorder="1" applyAlignment="1">
      <alignment horizontal="center" vertical="center" wrapText="1"/>
    </xf>
    <xf numFmtId="0" fontId="0" fillId="3" borderId="1" xfId="0" applyFill="1" applyBorder="1" applyAlignment="1">
      <alignment horizontal="center"/>
    </xf>
    <xf numFmtId="0" fontId="0" fillId="8" borderId="1" xfId="0" applyFill="1" applyBorder="1" applyAlignment="1">
      <alignment horizontal="center"/>
    </xf>
    <xf numFmtId="0" fontId="0" fillId="4" borderId="1" xfId="0" applyFill="1" applyBorder="1" applyAlignment="1">
      <alignment horizontal="center"/>
    </xf>
    <xf numFmtId="9" fontId="0" fillId="0" borderId="1" xfId="1" applyFont="1" applyBorder="1" applyAlignment="1">
      <alignment horizontal="center" vertical="center" wrapText="1"/>
    </xf>
    <xf numFmtId="9" fontId="4" fillId="0" borderId="1" xfId="1" applyFont="1" applyBorder="1" applyAlignment="1">
      <alignment horizontal="center" vertical="center" wrapText="1"/>
    </xf>
    <xf numFmtId="9" fontId="0" fillId="7" borderId="1" xfId="1" applyFont="1" applyFill="1" applyBorder="1" applyAlignment="1">
      <alignment horizontal="center" vertical="center" wrapText="1"/>
    </xf>
    <xf numFmtId="9" fontId="4" fillId="7" borderId="1" xfId="1" applyFont="1" applyFill="1" applyBorder="1" applyAlignment="1">
      <alignment horizontal="center" vertical="center" wrapText="1"/>
    </xf>
    <xf numFmtId="9" fontId="0" fillId="9" borderId="1" xfId="1" applyFont="1" applyFill="1" applyBorder="1" applyAlignment="1">
      <alignment horizontal="center" vertical="center" wrapText="1"/>
    </xf>
    <xf numFmtId="9" fontId="4" fillId="9" borderId="1" xfId="1" applyFont="1" applyFill="1" applyBorder="1" applyAlignment="1">
      <alignment horizontal="center" vertical="center" wrapText="1"/>
    </xf>
    <xf numFmtId="9" fontId="0" fillId="7" borderId="4" xfId="0" applyNumberFormat="1" applyFill="1" applyBorder="1" applyAlignment="1">
      <alignment horizontal="center" vertical="center" wrapText="1"/>
    </xf>
    <xf numFmtId="9" fontId="0" fillId="9" borderId="4" xfId="0" applyNumberFormat="1" applyFill="1" applyBorder="1" applyAlignment="1">
      <alignment horizontal="center" vertical="center" wrapText="1"/>
    </xf>
    <xf numFmtId="9" fontId="0" fillId="0" borderId="5" xfId="1" applyNumberFormat="1" applyFont="1" applyBorder="1" applyAlignment="1">
      <alignment horizontal="center" vertical="center" wrapText="1"/>
    </xf>
    <xf numFmtId="9" fontId="4" fillId="0" borderId="5" xfId="1" applyFont="1" applyBorder="1" applyAlignment="1">
      <alignment horizontal="center" vertical="center" wrapText="1"/>
    </xf>
    <xf numFmtId="0" fontId="0" fillId="8" borderId="7" xfId="0" applyFill="1" applyBorder="1" applyAlignment="1">
      <alignment horizontal="center" vertical="center" wrapText="1"/>
    </xf>
    <xf numFmtId="0" fontId="0" fillId="8" borderId="5" xfId="0" applyFill="1" applyBorder="1" applyAlignment="1">
      <alignment horizontal="center" vertical="center" wrapText="1"/>
    </xf>
    <xf numFmtId="9" fontId="0" fillId="8" borderId="5" xfId="1" applyNumberFormat="1" applyFont="1" applyFill="1" applyBorder="1" applyAlignment="1">
      <alignment horizontal="center" vertical="center" wrapText="1"/>
    </xf>
    <xf numFmtId="9" fontId="4" fillId="8" borderId="5" xfId="1"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9" fontId="4" fillId="9" borderId="5" xfId="1" applyFont="1" applyFill="1" applyBorder="1" applyAlignment="1">
      <alignment horizontal="center" vertical="center" wrapText="1"/>
    </xf>
    <xf numFmtId="9" fontId="0" fillId="7" borderId="1" xfId="0" applyNumberFormat="1" applyFill="1" applyBorder="1" applyAlignment="1">
      <alignment horizontal="center"/>
    </xf>
    <xf numFmtId="9" fontId="0" fillId="9" borderId="1" xfId="0" applyNumberFormat="1" applyFill="1" applyBorder="1" applyAlignment="1">
      <alignment horizontal="center"/>
    </xf>
    <xf numFmtId="9" fontId="0" fillId="0" borderId="1" xfId="0" applyNumberFormat="1" applyFont="1" applyBorder="1" applyAlignment="1">
      <alignment horizontal="center"/>
    </xf>
    <xf numFmtId="9" fontId="4" fillId="0" borderId="1" xfId="0" applyNumberFormat="1" applyFont="1" applyBorder="1" applyAlignment="1">
      <alignment horizontal="center"/>
    </xf>
    <xf numFmtId="9" fontId="0" fillId="7" borderId="1" xfId="0" applyNumberFormat="1" applyFont="1" applyFill="1" applyBorder="1" applyAlignment="1">
      <alignment horizontal="center"/>
    </xf>
    <xf numFmtId="9" fontId="4" fillId="7" borderId="1" xfId="0" applyNumberFormat="1" applyFont="1" applyFill="1" applyBorder="1" applyAlignment="1">
      <alignment horizontal="center"/>
    </xf>
    <xf numFmtId="9" fontId="0" fillId="9" borderId="1" xfId="0" applyNumberFormat="1" applyFont="1" applyFill="1" applyBorder="1" applyAlignment="1">
      <alignment horizontal="center"/>
    </xf>
    <xf numFmtId="9" fontId="4" fillId="9" borderId="1" xfId="0" applyNumberFormat="1" applyFont="1" applyFill="1" applyBorder="1" applyAlignment="1">
      <alignment horizontal="center"/>
    </xf>
    <xf numFmtId="9" fontId="0" fillId="3" borderId="4" xfId="1" applyFont="1" applyFill="1" applyBorder="1" applyAlignment="1">
      <alignment horizontal="center" vertical="center" wrapText="1"/>
    </xf>
    <xf numFmtId="9" fontId="0" fillId="8" borderId="4" xfId="1" applyFont="1" applyFill="1" applyBorder="1" applyAlignment="1">
      <alignment horizontal="center" vertical="center" wrapText="1"/>
    </xf>
    <xf numFmtId="9" fontId="0" fillId="4" borderId="4" xfId="1" applyFont="1" applyFill="1" applyBorder="1" applyAlignment="1">
      <alignment horizontal="center" vertical="center" wrapText="1"/>
    </xf>
    <xf numFmtId="9" fontId="0" fillId="3" borderId="1" xfId="1" applyFont="1" applyFill="1" applyBorder="1" applyAlignment="1">
      <alignment horizontal="center" vertical="center" wrapText="1"/>
    </xf>
    <xf numFmtId="9" fontId="0" fillId="8" borderId="1" xfId="1" applyFont="1" applyFill="1" applyBorder="1" applyAlignment="1">
      <alignment horizontal="center" vertical="center" wrapText="1"/>
    </xf>
    <xf numFmtId="9" fontId="0" fillId="4" borderId="1" xfId="1" applyFont="1" applyFill="1" applyBorder="1" applyAlignment="1">
      <alignment horizontal="center" vertical="center" wrapText="1"/>
    </xf>
    <xf numFmtId="9" fontId="0" fillId="0" borderId="5" xfId="1" applyFont="1" applyBorder="1" applyAlignment="1">
      <alignment horizontal="center" vertical="center" wrapText="1"/>
    </xf>
    <xf numFmtId="9" fontId="0" fillId="7" borderId="5" xfId="1" applyFont="1" applyFill="1" applyBorder="1" applyAlignment="1">
      <alignment horizontal="center" vertical="center" wrapText="1"/>
    </xf>
    <xf numFmtId="9" fontId="4" fillId="7" borderId="5" xfId="1" applyFont="1" applyFill="1" applyBorder="1" applyAlignment="1">
      <alignment horizontal="center" vertical="center" wrapText="1"/>
    </xf>
    <xf numFmtId="9" fontId="0" fillId="7" borderId="1" xfId="0" applyNumberFormat="1" applyFill="1" applyBorder="1" applyAlignment="1">
      <alignment horizontal="center" vertical="center" wrapText="1"/>
    </xf>
    <xf numFmtId="9" fontId="0" fillId="9" borderId="1" xfId="0" applyNumberFormat="1" applyFill="1" applyBorder="1" applyAlignment="1">
      <alignment horizontal="center" vertical="center" wrapText="1"/>
    </xf>
    <xf numFmtId="9" fontId="4" fillId="2" borderId="1" xfId="1" applyFont="1" applyFill="1" applyBorder="1" applyAlignment="1">
      <alignment horizontal="center" vertical="center" wrapText="1"/>
    </xf>
    <xf numFmtId="0" fontId="0" fillId="0" borderId="15" xfId="0" applyBorder="1"/>
    <xf numFmtId="0" fontId="0" fillId="0" borderId="12" xfId="0" applyBorder="1"/>
    <xf numFmtId="0" fontId="0" fillId="0" borderId="14" xfId="0" applyBorder="1" applyAlignment="1">
      <alignment vertical="center" wrapText="1"/>
    </xf>
    <xf numFmtId="0" fontId="0" fillId="0" borderId="12" xfId="0" applyBorder="1" applyAlignment="1">
      <alignment vertical="center" wrapText="1"/>
    </xf>
    <xf numFmtId="0" fontId="0" fillId="0" borderId="8" xfId="0" applyFill="1" applyBorder="1" applyAlignment="1">
      <alignment vertical="center" wrapText="1"/>
    </xf>
    <xf numFmtId="0" fontId="0" fillId="3" borderId="14" xfId="0" applyFill="1" applyBorder="1"/>
    <xf numFmtId="0" fontId="0" fillId="3" borderId="12" xfId="0" applyFill="1" applyBorder="1"/>
    <xf numFmtId="0" fontId="0" fillId="0" borderId="14" xfId="0" applyBorder="1"/>
    <xf numFmtId="0" fontId="0" fillId="5" borderId="3" xfId="0" applyFill="1" applyBorder="1" applyAlignment="1">
      <alignment vertical="center" wrapText="1"/>
    </xf>
    <xf numFmtId="0" fontId="0" fillId="5" borderId="7" xfId="0" applyFill="1" applyBorder="1" applyAlignment="1">
      <alignment vertical="center" wrapText="1"/>
    </xf>
    <xf numFmtId="0" fontId="0" fillId="5" borderId="15" xfId="0" applyFill="1" applyBorder="1" applyAlignment="1">
      <alignment vertical="center" wrapText="1"/>
    </xf>
    <xf numFmtId="0" fontId="0" fillId="6" borderId="8" xfId="0" applyFill="1" applyBorder="1"/>
    <xf numFmtId="0" fontId="0" fillId="6" borderId="9" xfId="0" applyFill="1" applyBorder="1"/>
    <xf numFmtId="0" fontId="0" fillId="5" borderId="12" xfId="0" applyFill="1" applyBorder="1" applyAlignment="1">
      <alignment vertical="center" wrapText="1"/>
    </xf>
    <xf numFmtId="0" fontId="0" fillId="2" borderId="8" xfId="0" applyFill="1" applyBorder="1"/>
    <xf numFmtId="0" fontId="0" fillId="3" borderId="0" xfId="0" applyFill="1" applyBorder="1"/>
    <xf numFmtId="0" fontId="0" fillId="3" borderId="15" xfId="0" applyFill="1" applyBorder="1"/>
    <xf numFmtId="0" fontId="0" fillId="3" borderId="10" xfId="0" applyFill="1" applyBorder="1"/>
    <xf numFmtId="9" fontId="4" fillId="3" borderId="12" xfId="1" applyFont="1" applyFill="1" applyBorder="1" applyAlignment="1">
      <alignment vertical="center" wrapText="1"/>
    </xf>
    <xf numFmtId="9" fontId="4" fillId="3" borderId="15" xfId="1" applyFont="1" applyFill="1" applyBorder="1" applyAlignment="1">
      <alignment vertical="center" wrapText="1"/>
    </xf>
    <xf numFmtId="9" fontId="4" fillId="3" borderId="8" xfId="1" applyFont="1" applyFill="1" applyBorder="1" applyAlignment="1">
      <alignment vertical="center" wrapText="1"/>
    </xf>
    <xf numFmtId="0" fontId="0" fillId="3" borderId="12" xfId="0" applyFill="1" applyBorder="1" applyAlignment="1">
      <alignment vertical="center" wrapText="1"/>
    </xf>
    <xf numFmtId="9" fontId="4" fillId="3" borderId="8" xfId="0" applyNumberFormat="1" applyFont="1" applyFill="1" applyBorder="1"/>
    <xf numFmtId="0" fontId="0" fillId="3" borderId="8" xfId="0" applyFont="1" applyFill="1" applyBorder="1" applyAlignment="1">
      <alignment horizontal="center" wrapText="1"/>
    </xf>
    <xf numFmtId="9" fontId="4" fillId="3" borderId="14" xfId="0" applyNumberFormat="1" applyFont="1" applyFill="1" applyBorder="1"/>
    <xf numFmtId="0" fontId="0" fillId="8" borderId="0" xfId="0" applyFill="1" applyBorder="1"/>
    <xf numFmtId="0" fontId="0" fillId="8" borderId="15" xfId="0" applyFill="1" applyBorder="1"/>
    <xf numFmtId="0" fontId="0" fillId="8" borderId="12" xfId="0" applyFill="1" applyBorder="1"/>
    <xf numFmtId="0" fontId="0" fillId="8" borderId="10" xfId="0" applyFill="1" applyBorder="1"/>
    <xf numFmtId="0" fontId="0" fillId="7" borderId="8" xfId="0" applyFill="1" applyBorder="1"/>
    <xf numFmtId="9" fontId="0" fillId="8" borderId="3" xfId="1" applyFont="1" applyFill="1" applyBorder="1" applyAlignment="1">
      <alignment horizontal="center" vertical="center" wrapText="1"/>
    </xf>
    <xf numFmtId="0" fontId="0" fillId="9" borderId="3" xfId="0" applyFill="1" applyBorder="1" applyAlignment="1">
      <alignment horizontal="center"/>
    </xf>
    <xf numFmtId="9" fontId="0" fillId="4" borderId="3" xfId="1" applyFont="1" applyFill="1" applyBorder="1" applyAlignment="1">
      <alignment horizontal="center" vertical="center" wrapText="1"/>
    </xf>
    <xf numFmtId="9" fontId="4" fillId="4" borderId="3" xfId="1" applyFont="1" applyFill="1" applyBorder="1" applyAlignment="1">
      <alignment horizontal="center" vertical="center" wrapText="1"/>
    </xf>
    <xf numFmtId="9" fontId="4" fillId="4" borderId="1" xfId="1" applyFont="1" applyFill="1" applyBorder="1" applyAlignment="1">
      <alignment horizontal="center" vertical="center" wrapText="1"/>
    </xf>
    <xf numFmtId="9" fontId="4" fillId="4" borderId="1" xfId="0" applyNumberFormat="1" applyFont="1" applyFill="1" applyBorder="1" applyAlignment="1">
      <alignment horizontal="center"/>
    </xf>
    <xf numFmtId="0" fontId="0" fillId="4" borderId="8" xfId="0" applyFont="1" applyFill="1" applyBorder="1" applyAlignment="1">
      <alignment horizontal="center" wrapText="1"/>
    </xf>
    <xf numFmtId="9" fontId="4" fillId="4" borderId="6" xfId="0" applyNumberFormat="1" applyFont="1" applyFill="1" applyBorder="1" applyAlignment="1">
      <alignment horizontal="center"/>
    </xf>
    <xf numFmtId="9" fontId="4" fillId="4" borderId="3" xfId="0" applyNumberFormat="1" applyFont="1" applyFill="1" applyBorder="1" applyAlignment="1">
      <alignment horizontal="center"/>
    </xf>
    <xf numFmtId="0" fontId="0" fillId="4" borderId="0" xfId="0" applyFill="1" applyBorder="1"/>
    <xf numFmtId="0" fontId="0" fillId="4" borderId="15" xfId="0" applyFill="1" applyBorder="1"/>
    <xf numFmtId="0" fontId="0" fillId="4" borderId="12" xfId="0" applyFill="1" applyBorder="1"/>
    <xf numFmtId="0" fontId="0" fillId="4" borderId="10" xfId="0" applyFill="1" applyBorder="1"/>
    <xf numFmtId="0" fontId="0" fillId="9" borderId="8" xfId="0" applyFill="1" applyBorder="1"/>
    <xf numFmtId="0" fontId="0" fillId="8" borderId="7" xfId="0" applyFill="1" applyBorder="1" applyAlignment="1">
      <alignment horizontal="center"/>
    </xf>
    <xf numFmtId="0" fontId="4" fillId="0" borderId="15" xfId="0" applyFont="1" applyBorder="1"/>
    <xf numFmtId="9" fontId="0" fillId="6" borderId="1" xfId="0" applyNumberFormat="1" applyFill="1" applyBorder="1" applyAlignment="1">
      <alignment horizontal="center"/>
    </xf>
    <xf numFmtId="0" fontId="0" fillId="5" borderId="0" xfId="0" applyFill="1" applyBorder="1" applyAlignment="1">
      <alignment horizontal="center"/>
    </xf>
    <xf numFmtId="9" fontId="0" fillId="2" borderId="1" xfId="0" applyNumberFormat="1" applyFill="1" applyBorder="1" applyAlignment="1">
      <alignment horizontal="center"/>
    </xf>
    <xf numFmtId="0" fontId="0" fillId="5" borderId="7" xfId="0" applyFill="1" applyBorder="1" applyAlignment="1">
      <alignment horizontal="center"/>
    </xf>
    <xf numFmtId="0" fontId="0" fillId="5" borderId="15" xfId="0" applyFill="1" applyBorder="1" applyAlignment="1">
      <alignment horizontal="center"/>
    </xf>
    <xf numFmtId="0" fontId="0" fillId="3" borderId="7" xfId="0" applyFill="1" applyBorder="1" applyAlignment="1">
      <alignment horizontal="center"/>
    </xf>
    <xf numFmtId="0" fontId="0" fillId="5" borderId="3" xfId="0" applyFill="1" applyBorder="1" applyAlignment="1">
      <alignment horizontal="center"/>
    </xf>
    <xf numFmtId="0" fontId="0" fillId="5" borderId="12" xfId="0" applyFill="1" applyBorder="1" applyAlignment="1">
      <alignment horizontal="center"/>
    </xf>
    <xf numFmtId="0" fontId="0" fillId="5" borderId="10" xfId="0" applyFill="1" applyBorder="1" applyAlignment="1">
      <alignment horizontal="center"/>
    </xf>
    <xf numFmtId="0" fontId="0" fillId="6" borderId="3" xfId="0" applyFill="1" applyBorder="1" applyAlignment="1">
      <alignment horizontal="center"/>
    </xf>
    <xf numFmtId="0" fontId="0" fillId="8" borderId="8" xfId="0" applyFont="1" applyFill="1" applyBorder="1" applyAlignment="1">
      <alignment horizontal="center" wrapText="1"/>
    </xf>
    <xf numFmtId="9" fontId="4" fillId="8" borderId="3" xfId="1" applyFont="1" applyFill="1" applyBorder="1" applyAlignment="1">
      <alignment horizontal="center" vertical="center" wrapText="1"/>
    </xf>
    <xf numFmtId="9" fontId="4" fillId="8" borderId="1" xfId="0" applyNumberFormat="1" applyFont="1" applyFill="1" applyBorder="1" applyAlignment="1">
      <alignment horizontal="center"/>
    </xf>
    <xf numFmtId="9" fontId="4" fillId="8" borderId="1" xfId="1" applyFont="1" applyFill="1" applyBorder="1" applyAlignment="1">
      <alignment horizontal="center" vertical="center" wrapText="1"/>
    </xf>
    <xf numFmtId="0" fontId="5" fillId="0" borderId="8" xfId="0" applyFont="1" applyBorder="1"/>
    <xf numFmtId="0" fontId="8" fillId="0" borderId="7" xfId="0" applyFont="1" applyBorder="1"/>
    <xf numFmtId="0" fontId="8" fillId="0" borderId="3" xfId="0" quotePrefix="1" applyFont="1" applyBorder="1"/>
    <xf numFmtId="0" fontId="0" fillId="2" borderId="13" xfId="0" applyFill="1" applyBorder="1"/>
    <xf numFmtId="0" fontId="0" fillId="2" borderId="9" xfId="0" applyFill="1" applyBorder="1" applyAlignment="1">
      <alignment vertical="center" wrapText="1"/>
    </xf>
    <xf numFmtId="0" fontId="0" fillId="2" borderId="8" xfId="0" applyFill="1" applyBorder="1" applyAlignment="1">
      <alignment vertical="center" wrapText="1"/>
    </xf>
    <xf numFmtId="2" fontId="3" fillId="7" borderId="4" xfId="0" applyNumberFormat="1" applyFont="1" applyFill="1" applyBorder="1" applyAlignment="1">
      <alignment horizontal="center" vertical="center" wrapText="1"/>
    </xf>
    <xf numFmtId="2" fontId="0" fillId="7" borderId="4" xfId="0" applyNumberFormat="1" applyFill="1" applyBorder="1" applyAlignment="1">
      <alignment horizontal="center" vertical="center" wrapText="1"/>
    </xf>
    <xf numFmtId="0" fontId="4" fillId="2" borderId="3" xfId="0" applyFont="1" applyFill="1" applyBorder="1" applyAlignment="1">
      <alignment horizontal="center"/>
    </xf>
    <xf numFmtId="9" fontId="4" fillId="8" borderId="7" xfId="1" applyFont="1" applyFill="1" applyBorder="1" applyAlignment="1">
      <alignment horizontal="center" vertical="center" wrapText="1"/>
    </xf>
    <xf numFmtId="9" fontId="4" fillId="4" borderId="7" xfId="1" applyFont="1" applyFill="1" applyBorder="1" applyAlignment="1">
      <alignment horizontal="center" vertical="center" wrapText="1"/>
    </xf>
    <xf numFmtId="9" fontId="0" fillId="4" borderId="15" xfId="1" applyFont="1" applyFill="1" applyBorder="1" applyAlignment="1">
      <alignment horizontal="center"/>
    </xf>
    <xf numFmtId="0" fontId="0" fillId="4" borderId="12" xfId="0" applyFill="1" applyBorder="1" applyAlignment="1">
      <alignment horizontal="center"/>
    </xf>
    <xf numFmtId="0" fontId="0" fillId="0" borderId="0" xfId="0" applyAlignment="1"/>
    <xf numFmtId="0" fontId="0" fillId="11" borderId="1"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3" fillId="11" borderId="4" xfId="0" applyFont="1" applyFill="1" applyBorder="1" applyAlignment="1">
      <alignment horizontal="center" vertical="center" wrapText="1"/>
    </xf>
    <xf numFmtId="9" fontId="0" fillId="11" borderId="1" xfId="1" applyFont="1" applyFill="1" applyBorder="1" applyAlignment="1">
      <alignment horizontal="center" vertical="center" wrapText="1"/>
    </xf>
    <xf numFmtId="0" fontId="0" fillId="11" borderId="3" xfId="0" applyFill="1" applyBorder="1" applyAlignment="1">
      <alignment horizontal="center"/>
    </xf>
    <xf numFmtId="9" fontId="4" fillId="11" borderId="1" xfId="1" applyFont="1" applyFill="1" applyBorder="1" applyAlignment="1">
      <alignment horizontal="center" vertical="center" wrapText="1"/>
    </xf>
    <xf numFmtId="9" fontId="0" fillId="11" borderId="4" xfId="0" applyNumberFormat="1" applyFill="1" applyBorder="1" applyAlignment="1">
      <alignment horizontal="center" vertical="center" wrapText="1"/>
    </xf>
    <xf numFmtId="9" fontId="0" fillId="11" borderId="5" xfId="1" applyNumberFormat="1" applyFont="1" applyFill="1" applyBorder="1" applyAlignment="1">
      <alignment horizontal="center" vertical="center" wrapText="1"/>
    </xf>
    <xf numFmtId="9" fontId="4" fillId="11" borderId="5" xfId="1" applyFont="1" applyFill="1" applyBorder="1" applyAlignment="1">
      <alignment horizontal="center" vertical="center" wrapText="1"/>
    </xf>
    <xf numFmtId="9" fontId="0" fillId="11" borderId="1" xfId="0" applyNumberFormat="1" applyFill="1" applyBorder="1" applyAlignment="1">
      <alignment horizontal="center" vertical="center" wrapText="1"/>
    </xf>
    <xf numFmtId="9" fontId="0" fillId="11" borderId="1" xfId="0" applyNumberFormat="1" applyFill="1" applyBorder="1" applyAlignment="1">
      <alignment horizontal="center"/>
    </xf>
    <xf numFmtId="9" fontId="4" fillId="11" borderId="1" xfId="0" applyNumberFormat="1" applyFont="1" applyFill="1" applyBorder="1" applyAlignment="1">
      <alignment horizontal="center"/>
    </xf>
    <xf numFmtId="9" fontId="0" fillId="11" borderId="1" xfId="0" applyNumberFormat="1" applyFont="1" applyFill="1" applyBorder="1" applyAlignment="1">
      <alignment horizontal="center"/>
    </xf>
    <xf numFmtId="0" fontId="0" fillId="11" borderId="1" xfId="0" applyFont="1" applyFill="1" applyBorder="1" applyAlignment="1">
      <alignment horizontal="center" wrapText="1"/>
    </xf>
    <xf numFmtId="9" fontId="4" fillId="11" borderId="6" xfId="0" applyNumberFormat="1" applyFont="1" applyFill="1" applyBorder="1" applyAlignment="1">
      <alignment horizontal="center"/>
    </xf>
    <xf numFmtId="9" fontId="0" fillId="11" borderId="6" xfId="0" applyNumberFormat="1" applyFont="1" applyFill="1" applyBorder="1" applyAlignment="1">
      <alignment horizontal="center"/>
    </xf>
    <xf numFmtId="9" fontId="4" fillId="11" borderId="3" xfId="0" applyNumberFormat="1" applyFont="1" applyFill="1" applyBorder="1" applyAlignment="1">
      <alignment horizontal="center"/>
    </xf>
    <xf numFmtId="0" fontId="0" fillId="11" borderId="8" xfId="0" applyFill="1" applyBorder="1"/>
    <xf numFmtId="0" fontId="0" fillId="11" borderId="9" xfId="0" applyFill="1" applyBorder="1"/>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9" fontId="0" fillId="12" borderId="3" xfId="1" applyFont="1" applyFill="1" applyBorder="1" applyAlignment="1">
      <alignment horizontal="center" vertical="center" wrapText="1"/>
    </xf>
    <xf numFmtId="9" fontId="0" fillId="12" borderId="4" xfId="1" applyFont="1" applyFill="1" applyBorder="1" applyAlignment="1">
      <alignment horizontal="center" vertical="center" wrapText="1"/>
    </xf>
    <xf numFmtId="9" fontId="0" fillId="12" borderId="1" xfId="1" applyFont="1" applyFill="1" applyBorder="1" applyAlignment="1">
      <alignment horizontal="center" vertical="center" wrapText="1"/>
    </xf>
    <xf numFmtId="0" fontId="0" fillId="12" borderId="3" xfId="0" applyFill="1" applyBorder="1" applyAlignment="1">
      <alignment horizontal="center"/>
    </xf>
    <xf numFmtId="0" fontId="0" fillId="12" borderId="1" xfId="0" applyFill="1" applyBorder="1" applyAlignment="1">
      <alignment horizontal="center"/>
    </xf>
    <xf numFmtId="9" fontId="4" fillId="12" borderId="3" xfId="1" applyFont="1" applyFill="1" applyBorder="1" applyAlignment="1">
      <alignment horizontal="center" vertical="center" wrapText="1"/>
    </xf>
    <xf numFmtId="9" fontId="4" fillId="12" borderId="1" xfId="1" applyFont="1" applyFill="1" applyBorder="1" applyAlignment="1">
      <alignment horizontal="center" vertical="center" wrapText="1"/>
    </xf>
    <xf numFmtId="9" fontId="0" fillId="12" borderId="4" xfId="0" applyNumberFormat="1" applyFill="1" applyBorder="1" applyAlignment="1">
      <alignment horizontal="center" vertical="center" wrapText="1"/>
    </xf>
    <xf numFmtId="9" fontId="4" fillId="12" borderId="7" xfId="1" applyFont="1" applyFill="1" applyBorder="1" applyAlignment="1">
      <alignment horizontal="center" vertical="center" wrapText="1"/>
    </xf>
    <xf numFmtId="0" fontId="0" fillId="12" borderId="7" xfId="0" applyFill="1" applyBorder="1" applyAlignment="1">
      <alignment horizontal="center" vertical="center" wrapText="1"/>
    </xf>
    <xf numFmtId="0" fontId="0" fillId="12" borderId="5" xfId="0" applyFill="1" applyBorder="1" applyAlignment="1">
      <alignment horizontal="center" vertical="center" wrapText="1"/>
    </xf>
    <xf numFmtId="9" fontId="4" fillId="12" borderId="1" xfId="0" applyNumberFormat="1" applyFont="1" applyFill="1" applyBorder="1" applyAlignment="1">
      <alignment horizontal="center"/>
    </xf>
    <xf numFmtId="0" fontId="0" fillId="12" borderId="11" xfId="0" applyFill="1" applyBorder="1"/>
    <xf numFmtId="0" fontId="0" fillId="12" borderId="8" xfId="0" applyFont="1" applyFill="1" applyBorder="1" applyAlignment="1">
      <alignment horizontal="center" wrapText="1"/>
    </xf>
    <xf numFmtId="0" fontId="7" fillId="12" borderId="8" xfId="0" applyFont="1" applyFill="1" applyBorder="1"/>
    <xf numFmtId="9" fontId="4" fillId="12" borderId="6" xfId="0" applyNumberFormat="1" applyFont="1" applyFill="1" applyBorder="1" applyAlignment="1">
      <alignment horizontal="center"/>
    </xf>
    <xf numFmtId="0" fontId="0" fillId="12" borderId="6" xfId="0" applyFill="1" applyBorder="1" applyAlignment="1">
      <alignment horizontal="center"/>
    </xf>
    <xf numFmtId="9" fontId="4" fillId="12" borderId="3" xfId="0" applyNumberFormat="1" applyFont="1" applyFill="1" applyBorder="1" applyAlignment="1">
      <alignment horizontal="center"/>
    </xf>
    <xf numFmtId="0" fontId="0" fillId="12" borderId="9" xfId="0" applyFill="1" applyBorder="1"/>
    <xf numFmtId="0" fontId="0" fillId="12" borderId="0" xfId="0" applyFill="1" applyBorder="1"/>
    <xf numFmtId="9" fontId="0" fillId="12" borderId="15" xfId="1" applyFont="1" applyFill="1" applyBorder="1" applyAlignment="1">
      <alignment horizontal="center"/>
    </xf>
    <xf numFmtId="0" fontId="0" fillId="12" borderId="15" xfId="0" applyFill="1" applyBorder="1"/>
    <xf numFmtId="0" fontId="0" fillId="12" borderId="12" xfId="0" applyFill="1" applyBorder="1" applyAlignment="1">
      <alignment horizontal="center"/>
    </xf>
    <xf numFmtId="0" fontId="0" fillId="12" borderId="12" xfId="0" applyFill="1" applyBorder="1"/>
    <xf numFmtId="0" fontId="0" fillId="12" borderId="10" xfId="0" applyFill="1" applyBorder="1"/>
    <xf numFmtId="2" fontId="3" fillId="11" borderId="4" xfId="0" applyNumberFormat="1" applyFont="1" applyFill="1" applyBorder="1" applyAlignment="1">
      <alignment horizontal="center" vertical="center" wrapText="1"/>
    </xf>
    <xf numFmtId="2" fontId="4" fillId="11" borderId="4" xfId="0" applyNumberFormat="1" applyFont="1" applyFill="1" applyBorder="1" applyAlignment="1">
      <alignment horizontal="center" vertical="center" wrapText="1"/>
    </xf>
    <xf numFmtId="2" fontId="4" fillId="7" borderId="4" xfId="0" applyNumberFormat="1" applyFont="1" applyFill="1" applyBorder="1" applyAlignment="1">
      <alignment horizontal="center" vertical="center" wrapText="1"/>
    </xf>
    <xf numFmtId="9" fontId="0" fillId="6" borderId="7" xfId="1" applyFont="1" applyFill="1" applyBorder="1" applyAlignment="1">
      <alignment horizontal="center"/>
    </xf>
    <xf numFmtId="9" fontId="4" fillId="6" borderId="7" xfId="1" applyFont="1" applyFill="1" applyBorder="1" applyAlignment="1">
      <alignment horizontal="center"/>
    </xf>
    <xf numFmtId="9" fontId="0" fillId="2" borderId="7" xfId="1" applyFont="1" applyFill="1" applyBorder="1" applyAlignment="1">
      <alignment horizontal="center"/>
    </xf>
    <xf numFmtId="9" fontId="4" fillId="2" borderId="7" xfId="1" applyFont="1" applyFill="1" applyBorder="1" applyAlignment="1">
      <alignment horizontal="center"/>
    </xf>
    <xf numFmtId="9" fontId="0" fillId="7" borderId="7" xfId="1" applyFont="1" applyFill="1" applyBorder="1" applyAlignment="1">
      <alignment horizontal="center"/>
    </xf>
    <xf numFmtId="9" fontId="4" fillId="7" borderId="7" xfId="1" applyFont="1" applyFill="1" applyBorder="1" applyAlignment="1">
      <alignment horizontal="center"/>
    </xf>
    <xf numFmtId="9" fontId="0" fillId="11" borderId="7" xfId="1" applyFont="1" applyFill="1" applyBorder="1" applyAlignment="1">
      <alignment horizontal="center"/>
    </xf>
    <xf numFmtId="9" fontId="4" fillId="11" borderId="7" xfId="1" applyFont="1" applyFill="1" applyBorder="1" applyAlignment="1">
      <alignment horizontal="center"/>
    </xf>
    <xf numFmtId="9" fontId="0" fillId="9" borderId="7" xfId="1" applyFont="1" applyFill="1" applyBorder="1" applyAlignment="1">
      <alignment horizontal="center"/>
    </xf>
    <xf numFmtId="9" fontId="4" fillId="9" borderId="7" xfId="1" applyFont="1" applyFill="1" applyBorder="1" applyAlignment="1">
      <alignment horizontal="center"/>
    </xf>
    <xf numFmtId="0" fontId="0" fillId="0" borderId="1" xfId="0" applyBorder="1"/>
    <xf numFmtId="9" fontId="0" fillId="5" borderId="8" xfId="0" applyNumberFormat="1" applyFill="1" applyBorder="1" applyAlignment="1">
      <alignment horizontal="center"/>
    </xf>
    <xf numFmtId="0" fontId="0" fillId="5" borderId="9" xfId="0" applyFill="1" applyBorder="1" applyAlignment="1">
      <alignment horizontal="center"/>
    </xf>
    <xf numFmtId="0" fontId="0" fillId="5" borderId="1" xfId="0" applyFill="1" applyBorder="1" applyAlignment="1">
      <alignment horizontal="center"/>
    </xf>
    <xf numFmtId="9" fontId="0" fillId="3" borderId="8" xfId="0" applyNumberFormat="1" applyFill="1" applyBorder="1"/>
    <xf numFmtId="9" fontId="0" fillId="8" borderId="8" xfId="0" applyNumberFormat="1" applyFill="1" applyBorder="1"/>
    <xf numFmtId="9" fontId="0" fillId="11" borderId="8" xfId="0" applyNumberFormat="1" applyFill="1" applyBorder="1" applyAlignment="1">
      <alignment horizontal="center"/>
    </xf>
    <xf numFmtId="9" fontId="0" fillId="12" borderId="8" xfId="0" applyNumberFormat="1" applyFill="1" applyBorder="1"/>
    <xf numFmtId="0" fontId="0" fillId="12" borderId="1" xfId="0" applyFill="1" applyBorder="1"/>
    <xf numFmtId="9" fontId="0" fillId="9" borderId="8" xfId="0" applyNumberFormat="1" applyFill="1" applyBorder="1" applyAlignment="1">
      <alignment horizontal="center"/>
    </xf>
    <xf numFmtId="9" fontId="0" fillId="4" borderId="8" xfId="0" applyNumberFormat="1" applyFill="1" applyBorder="1"/>
    <xf numFmtId="0" fontId="0" fillId="11" borderId="8" xfId="0" applyFill="1" applyBorder="1" applyAlignment="1">
      <alignment horizontal="center"/>
    </xf>
    <xf numFmtId="0" fontId="0" fillId="9" borderId="8" xfId="0" applyFill="1" applyBorder="1" applyAlignment="1">
      <alignment horizontal="center"/>
    </xf>
    <xf numFmtId="0" fontId="0" fillId="2" borderId="0" xfId="0" applyFill="1" applyAlignment="1">
      <alignment horizontal="center"/>
    </xf>
    <xf numFmtId="9" fontId="4" fillId="8" borderId="6" xfId="0" applyNumberFormat="1" applyFont="1" applyFill="1" applyBorder="1" applyAlignment="1">
      <alignment horizontal="center"/>
    </xf>
    <xf numFmtId="0" fontId="0" fillId="2" borderId="2" xfId="0" applyFill="1" applyBorder="1" applyAlignment="1">
      <alignment vertical="center" wrapText="1"/>
    </xf>
    <xf numFmtId="0" fontId="7" fillId="10" borderId="8" xfId="0" applyFont="1" applyFill="1" applyBorder="1" applyAlignment="1">
      <alignment horizontal="center"/>
    </xf>
    <xf numFmtId="0" fontId="7" fillId="10" borderId="9" xfId="0" applyFont="1" applyFill="1" applyBorder="1" applyAlignment="1">
      <alignment horizontal="center"/>
    </xf>
    <xf numFmtId="0" fontId="7" fillId="10" borderId="2" xfId="0" applyFont="1" applyFill="1" applyBorder="1" applyAlignment="1">
      <alignment horizontal="center"/>
    </xf>
    <xf numFmtId="0" fontId="7" fillId="11" borderId="8" xfId="0" applyFont="1" applyFill="1" applyBorder="1" applyAlignment="1">
      <alignment horizontal="center"/>
    </xf>
    <xf numFmtId="0" fontId="7" fillId="11" borderId="9" xfId="0" applyFont="1" applyFill="1" applyBorder="1" applyAlignment="1">
      <alignment horizontal="center"/>
    </xf>
    <xf numFmtId="0" fontId="7" fillId="11" borderId="2" xfId="0" applyFont="1" applyFill="1" applyBorder="1" applyAlignment="1">
      <alignment horizontal="center"/>
    </xf>
    <xf numFmtId="0" fontId="7" fillId="9" borderId="8" xfId="0" applyFont="1" applyFill="1" applyBorder="1" applyAlignment="1">
      <alignment horizontal="center"/>
    </xf>
    <xf numFmtId="0" fontId="7" fillId="9" borderId="9" xfId="0" applyFont="1" applyFill="1" applyBorder="1" applyAlignment="1">
      <alignment horizontal="center"/>
    </xf>
    <xf numFmtId="0" fontId="7" fillId="9" borderId="2" xfId="0" applyFont="1" applyFill="1" applyBorder="1" applyAlignment="1">
      <alignment horizontal="center"/>
    </xf>
    <xf numFmtId="0" fontId="7" fillId="7" borderId="8" xfId="0" applyFont="1" applyFill="1" applyBorder="1" applyAlignment="1">
      <alignment horizontal="center"/>
    </xf>
    <xf numFmtId="0" fontId="7" fillId="7" borderId="9" xfId="0" applyFont="1" applyFill="1" applyBorder="1" applyAlignment="1">
      <alignment horizontal="center"/>
    </xf>
    <xf numFmtId="0" fontId="7" fillId="7" borderId="2" xfId="0" applyFont="1" applyFill="1" applyBorder="1" applyAlignment="1">
      <alignment horizontal="center"/>
    </xf>
    <xf numFmtId="0" fontId="4" fillId="0" borderId="14" xfId="0" applyFont="1" applyBorder="1" applyAlignment="1">
      <alignment wrapText="1"/>
    </xf>
    <xf numFmtId="0" fontId="4" fillId="0" borderId="12" xfId="0" applyFont="1" applyBorder="1" applyAlignment="1">
      <alignment wrapText="1"/>
    </xf>
    <xf numFmtId="0" fontId="7" fillId="6" borderId="8" xfId="0" applyFont="1" applyFill="1" applyBorder="1" applyAlignment="1">
      <alignment horizontal="center"/>
    </xf>
    <xf numFmtId="0" fontId="7" fillId="6" borderId="9" xfId="0" applyFont="1" applyFill="1" applyBorder="1" applyAlignment="1">
      <alignment horizontal="center"/>
    </xf>
    <xf numFmtId="0" fontId="7" fillId="6" borderId="2" xfId="0" applyFont="1" applyFill="1" applyBorder="1" applyAlignment="1">
      <alignment horizontal="center"/>
    </xf>
    <xf numFmtId="0" fontId="0" fillId="6" borderId="8" xfId="0" applyFill="1" applyBorder="1"/>
    <xf numFmtId="0" fontId="0" fillId="6" borderId="9" xfId="0" applyFill="1" applyBorder="1"/>
    <xf numFmtId="0" fontId="7" fillId="6" borderId="14" xfId="0" applyFont="1" applyFill="1" applyBorder="1" applyAlignment="1">
      <alignment horizontal="center"/>
    </xf>
    <xf numFmtId="0" fontId="7" fillId="6" borderId="11" xfId="0" applyFont="1" applyFill="1" applyBorder="1" applyAlignment="1">
      <alignment horizontal="center"/>
    </xf>
    <xf numFmtId="0" fontId="7" fillId="6" borderId="13" xfId="0" applyFont="1" applyFill="1" applyBorder="1" applyAlignment="1">
      <alignment horizontal="center"/>
    </xf>
    <xf numFmtId="9" fontId="7" fillId="2" borderId="14" xfId="1" applyFont="1" applyFill="1" applyBorder="1" applyAlignment="1">
      <alignment horizontal="center"/>
    </xf>
    <xf numFmtId="9" fontId="7" fillId="2" borderId="11" xfId="1" applyFont="1" applyFill="1" applyBorder="1" applyAlignment="1">
      <alignment horizontal="center"/>
    </xf>
    <xf numFmtId="9" fontId="7" fillId="2" borderId="13" xfId="1" applyFont="1" applyFill="1" applyBorder="1" applyAlignment="1">
      <alignment horizontal="center"/>
    </xf>
    <xf numFmtId="0" fontId="7" fillId="0" borderId="9" xfId="0" applyFont="1" applyBorder="1" applyAlignment="1">
      <alignment horizontal="center"/>
    </xf>
    <xf numFmtId="0" fontId="7" fillId="0" borderId="2" xfId="0" applyFont="1" applyBorder="1" applyAlignment="1">
      <alignment horizontal="center"/>
    </xf>
    <xf numFmtId="0" fontId="7" fillId="0" borderId="8" xfId="0" applyFont="1" applyBorder="1" applyAlignment="1">
      <alignment horizontal="center"/>
    </xf>
    <xf numFmtId="0" fontId="4" fillId="0" borderId="6" xfId="0" applyFont="1" applyBorder="1" applyAlignment="1">
      <alignment wrapText="1"/>
    </xf>
    <xf numFmtId="0" fontId="4" fillId="0" borderId="3" xfId="0" applyFont="1" applyBorder="1" applyAlignment="1">
      <alignment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7" fillId="6" borderId="9"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4" fillId="0" borderId="1" xfId="0" applyFont="1"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5" fillId="0" borderId="0" xfId="0" applyFont="1"/>
    <xf numFmtId="9" fontId="0" fillId="9" borderId="5" xfId="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tabSelected="1" view="pageBreakPreview" zoomScale="60" zoomScaleNormal="100" workbookViewId="0">
      <pane xSplit="2" ySplit="4" topLeftCell="J29" activePane="bottomRight" state="frozen"/>
      <selection pane="topRight" activeCell="C1" sqref="C1"/>
      <selection pane="bottomLeft" activeCell="A5" sqref="A5"/>
      <selection pane="bottomRight" activeCell="Y55" sqref="Y55"/>
    </sheetView>
  </sheetViews>
  <sheetFormatPr defaultRowHeight="15" x14ac:dyDescent="0.25"/>
  <cols>
    <col min="1" max="1" width="27.28515625" customWidth="1"/>
    <col min="2" max="2" width="39.7109375" customWidth="1"/>
    <col min="3" max="3" width="44.28515625" customWidth="1"/>
    <col min="4" max="4" width="16.140625" customWidth="1"/>
    <col min="5" max="5" width="11.7109375" customWidth="1"/>
    <col min="6" max="6" width="13" customWidth="1"/>
    <col min="7" max="7" width="14.5703125" customWidth="1"/>
    <col min="8" max="8" width="15.42578125" customWidth="1"/>
    <col min="9" max="10" width="15" customWidth="1"/>
    <col min="11" max="11" width="11.7109375" customWidth="1"/>
    <col min="12" max="12" width="11.140625" customWidth="1"/>
    <col min="13" max="13" width="14.42578125" customWidth="1"/>
    <col min="14" max="14" width="15.140625" customWidth="1"/>
    <col min="15" max="16" width="16.42578125" customWidth="1"/>
    <col min="17" max="17" width="11.7109375" customWidth="1"/>
    <col min="18" max="18" width="10.42578125" customWidth="1"/>
    <col min="19" max="19" width="14" customWidth="1"/>
    <col min="20" max="20" width="14.42578125" customWidth="1"/>
    <col min="21" max="21" width="16.5703125" customWidth="1"/>
    <col min="22" max="22" width="17.28515625" customWidth="1"/>
    <col min="23" max="23" width="12.28515625" customWidth="1"/>
    <col min="24" max="24" width="11.7109375" customWidth="1"/>
    <col min="25" max="25" width="13.42578125" customWidth="1"/>
    <col min="26" max="26" width="13.7109375" customWidth="1"/>
    <col min="27" max="27" width="15.42578125" customWidth="1"/>
    <col min="28" max="28" width="14.85546875" customWidth="1"/>
    <col min="29" max="29" width="13" customWidth="1"/>
    <col min="30" max="30" width="12.7109375" customWidth="1"/>
    <col min="31" max="31" width="13.85546875" customWidth="1"/>
    <col min="32" max="32" width="14.85546875" customWidth="1"/>
    <col min="33" max="33" width="16.5703125" customWidth="1"/>
  </cols>
  <sheetData>
    <row r="1" spans="1:33" ht="26.25" x14ac:dyDescent="0.4">
      <c r="A1" s="52" t="s">
        <v>82</v>
      </c>
      <c r="B1" s="246"/>
    </row>
    <row r="2" spans="1:33" ht="21.75" thickBot="1" x14ac:dyDescent="0.4">
      <c r="A2" s="362" t="s">
        <v>90</v>
      </c>
    </row>
    <row r="3" spans="1:33" ht="21.75" thickBot="1" x14ac:dyDescent="0.4">
      <c r="A3" s="233" t="s">
        <v>25</v>
      </c>
      <c r="B3" s="68"/>
      <c r="C3" s="68"/>
      <c r="D3" s="338" t="s">
        <v>73</v>
      </c>
      <c r="E3" s="339"/>
      <c r="F3" s="339"/>
      <c r="G3" s="339"/>
      <c r="H3" s="339"/>
      <c r="I3" s="339"/>
      <c r="J3" s="349" t="s">
        <v>17</v>
      </c>
      <c r="K3" s="349"/>
      <c r="L3" s="349"/>
      <c r="M3" s="349"/>
      <c r="N3" s="349"/>
      <c r="O3" s="350"/>
      <c r="P3" s="333" t="s">
        <v>89</v>
      </c>
      <c r="Q3" s="334"/>
      <c r="R3" s="334"/>
      <c r="S3" s="334"/>
      <c r="T3" s="334"/>
      <c r="U3" s="335"/>
      <c r="V3" s="327" t="s">
        <v>88</v>
      </c>
      <c r="W3" s="328"/>
      <c r="X3" s="328"/>
      <c r="Y3" s="328"/>
      <c r="Z3" s="328"/>
      <c r="AA3" s="329"/>
      <c r="AB3" s="330" t="s">
        <v>84</v>
      </c>
      <c r="AC3" s="331"/>
      <c r="AD3" s="331"/>
      <c r="AE3" s="331"/>
      <c r="AF3" s="331"/>
      <c r="AG3" s="332"/>
    </row>
    <row r="4" spans="1:33" ht="75.75" thickBot="1" x14ac:dyDescent="0.3">
      <c r="A4" s="16" t="s">
        <v>0</v>
      </c>
      <c r="B4" s="22" t="s">
        <v>1</v>
      </c>
      <c r="C4" s="51" t="s">
        <v>12</v>
      </c>
      <c r="D4" s="39" t="s">
        <v>69</v>
      </c>
      <c r="E4" s="49" t="s">
        <v>20</v>
      </c>
      <c r="F4" s="49" t="s">
        <v>19</v>
      </c>
      <c r="G4" s="39" t="s">
        <v>76</v>
      </c>
      <c r="H4" s="39" t="s">
        <v>29</v>
      </c>
      <c r="I4" s="79" t="s">
        <v>30</v>
      </c>
      <c r="J4" s="31" t="s">
        <v>69</v>
      </c>
      <c r="K4" s="16" t="s">
        <v>20</v>
      </c>
      <c r="L4" s="22" t="s">
        <v>23</v>
      </c>
      <c r="M4" s="22" t="s">
        <v>78</v>
      </c>
      <c r="N4" s="31" t="s">
        <v>49</v>
      </c>
      <c r="O4" s="31" t="s">
        <v>50</v>
      </c>
      <c r="P4" s="87" t="s">
        <v>69</v>
      </c>
      <c r="Q4" s="87" t="s">
        <v>20</v>
      </c>
      <c r="R4" s="88" t="s">
        <v>23</v>
      </c>
      <c r="S4" s="88" t="s">
        <v>76</v>
      </c>
      <c r="T4" s="87" t="s">
        <v>51</v>
      </c>
      <c r="U4" s="87" t="s">
        <v>52</v>
      </c>
      <c r="V4" s="247" t="s">
        <v>69</v>
      </c>
      <c r="W4" s="247" t="s">
        <v>20</v>
      </c>
      <c r="X4" s="248" t="s">
        <v>23</v>
      </c>
      <c r="Y4" s="248" t="s">
        <v>77</v>
      </c>
      <c r="Z4" s="247" t="s">
        <v>51</v>
      </c>
      <c r="AA4" s="247" t="s">
        <v>52</v>
      </c>
      <c r="AB4" s="111" t="s">
        <v>69</v>
      </c>
      <c r="AC4" s="111" t="s">
        <v>20</v>
      </c>
      <c r="AD4" s="112" t="s">
        <v>23</v>
      </c>
      <c r="AE4" s="112" t="s">
        <v>77</v>
      </c>
      <c r="AF4" s="111" t="s">
        <v>51</v>
      </c>
      <c r="AG4" s="111" t="s">
        <v>52</v>
      </c>
    </row>
    <row r="5" spans="1:33" ht="75.75" customHeight="1" thickBot="1" x14ac:dyDescent="0.3">
      <c r="A5" s="354" t="s">
        <v>21</v>
      </c>
      <c r="B5" s="3" t="s">
        <v>15</v>
      </c>
      <c r="C5" s="28" t="s">
        <v>18</v>
      </c>
      <c r="D5" s="82"/>
      <c r="E5" s="34"/>
      <c r="F5" s="32"/>
      <c r="G5" s="39">
        <f>1.48-1.23</f>
        <v>0.25</v>
      </c>
      <c r="H5" s="34"/>
      <c r="I5" s="80"/>
      <c r="J5" s="179"/>
      <c r="K5" s="84"/>
      <c r="L5" s="7"/>
      <c r="M5" s="21">
        <v>0.25</v>
      </c>
      <c r="N5" s="128"/>
      <c r="O5" s="128"/>
      <c r="P5" s="129"/>
      <c r="Q5" s="129"/>
      <c r="R5" s="95"/>
      <c r="S5" s="89">
        <v>0.25</v>
      </c>
      <c r="T5" s="95"/>
      <c r="U5" s="95"/>
      <c r="V5" s="268"/>
      <c r="W5" s="268"/>
      <c r="X5" s="269"/>
      <c r="Y5" s="249">
        <v>0.25</v>
      </c>
      <c r="Z5" s="269"/>
      <c r="AA5" s="269"/>
      <c r="AB5" s="130"/>
      <c r="AC5" s="130"/>
      <c r="AD5" s="103"/>
      <c r="AE5" s="113">
        <v>0.25</v>
      </c>
      <c r="AF5" s="103"/>
      <c r="AG5" s="103"/>
    </row>
    <row r="6" spans="1:33" ht="109.5" customHeight="1" thickBot="1" x14ac:dyDescent="0.3">
      <c r="A6" s="355"/>
      <c r="B6" s="3" t="s">
        <v>58</v>
      </c>
      <c r="C6" s="175" t="s">
        <v>57</v>
      </c>
      <c r="D6" s="82"/>
      <c r="E6" s="181"/>
      <c r="F6" s="33"/>
      <c r="G6" s="40">
        <v>0</v>
      </c>
      <c r="H6" s="36"/>
      <c r="I6" s="80"/>
      <c r="J6" s="179"/>
      <c r="K6" s="84"/>
      <c r="L6" s="6"/>
      <c r="M6" s="20">
        <v>0.27</v>
      </c>
      <c r="N6" s="161"/>
      <c r="O6" s="161"/>
      <c r="P6" s="203"/>
      <c r="Q6" s="129"/>
      <c r="R6" s="162"/>
      <c r="S6" s="90">
        <v>0.15</v>
      </c>
      <c r="T6" s="162"/>
      <c r="U6" s="162"/>
      <c r="V6" s="270"/>
      <c r="W6" s="268"/>
      <c r="X6" s="271"/>
      <c r="Y6" s="250">
        <v>0.15</v>
      </c>
      <c r="Z6" s="271"/>
      <c r="AA6" s="271"/>
      <c r="AB6" s="205"/>
      <c r="AC6" s="130"/>
      <c r="AD6" s="163"/>
      <c r="AE6" s="114">
        <v>0</v>
      </c>
      <c r="AF6" s="163"/>
      <c r="AG6" s="163"/>
    </row>
    <row r="7" spans="1:33" ht="91.5" customHeight="1" thickBot="1" x14ac:dyDescent="0.3">
      <c r="A7" s="355"/>
      <c r="B7" s="3" t="s">
        <v>11</v>
      </c>
      <c r="C7" s="360" t="s">
        <v>14</v>
      </c>
      <c r="D7" s="82"/>
      <c r="E7" s="181"/>
      <c r="F7" s="33"/>
      <c r="G7" s="40">
        <v>0</v>
      </c>
      <c r="H7" s="36"/>
      <c r="I7" s="80"/>
      <c r="J7" s="179"/>
      <c r="K7" s="84"/>
      <c r="L7" s="6"/>
      <c r="M7" s="20">
        <v>0.15</v>
      </c>
      <c r="N7" s="161"/>
      <c r="O7" s="161"/>
      <c r="P7" s="203"/>
      <c r="Q7" s="129"/>
      <c r="R7" s="162"/>
      <c r="S7" s="239">
        <v>0.1</v>
      </c>
      <c r="T7" s="162"/>
      <c r="U7" s="162"/>
      <c r="V7" s="270"/>
      <c r="W7" s="268"/>
      <c r="X7" s="271"/>
      <c r="Y7" s="295">
        <v>0.1</v>
      </c>
      <c r="Z7" s="271"/>
      <c r="AA7" s="271"/>
      <c r="AB7" s="205"/>
      <c r="AC7" s="130"/>
      <c r="AD7" s="163"/>
      <c r="AE7" s="114">
        <v>0.05</v>
      </c>
      <c r="AF7" s="163"/>
      <c r="AG7" s="163"/>
    </row>
    <row r="8" spans="1:33" ht="15.75" thickBot="1" x14ac:dyDescent="0.3">
      <c r="A8" s="355"/>
      <c r="B8" s="3" t="s">
        <v>10</v>
      </c>
      <c r="C8" s="361"/>
      <c r="D8" s="82"/>
      <c r="E8" s="181"/>
      <c r="F8" s="33"/>
      <c r="G8" s="40">
        <v>0</v>
      </c>
      <c r="H8" s="36"/>
      <c r="I8" s="80"/>
      <c r="J8" s="179"/>
      <c r="K8" s="84"/>
      <c r="L8" s="6"/>
      <c r="M8" s="20">
        <v>7.0000000000000007E-2</v>
      </c>
      <c r="N8" s="161"/>
      <c r="O8" s="161"/>
      <c r="P8" s="203"/>
      <c r="Q8" s="129"/>
      <c r="R8" s="162"/>
      <c r="S8" s="90">
        <v>0.05</v>
      </c>
      <c r="T8" s="162"/>
      <c r="U8" s="162"/>
      <c r="V8" s="270"/>
      <c r="W8" s="268"/>
      <c r="X8" s="271"/>
      <c r="Y8" s="250">
        <v>0.05</v>
      </c>
      <c r="Z8" s="271"/>
      <c r="AA8" s="271"/>
      <c r="AB8" s="205"/>
      <c r="AC8" s="130"/>
      <c r="AD8" s="163"/>
      <c r="AE8" s="114">
        <v>0.03</v>
      </c>
      <c r="AF8" s="163"/>
      <c r="AG8" s="163"/>
    </row>
    <row r="9" spans="1:33" ht="84" customHeight="1" thickBot="1" x14ac:dyDescent="0.3">
      <c r="A9" s="355"/>
      <c r="B9" s="3" t="s">
        <v>3</v>
      </c>
      <c r="C9" s="28" t="s">
        <v>13</v>
      </c>
      <c r="D9" s="186"/>
      <c r="E9" s="181"/>
      <c r="F9" s="33"/>
      <c r="G9" s="40">
        <v>0</v>
      </c>
      <c r="H9" s="36"/>
      <c r="I9" s="80"/>
      <c r="J9" s="179"/>
      <c r="K9" s="84"/>
      <c r="L9" s="6"/>
      <c r="M9" s="20">
        <v>0.1</v>
      </c>
      <c r="N9" s="164"/>
      <c r="O9" s="164"/>
      <c r="P9" s="203"/>
      <c r="Q9" s="129"/>
      <c r="R9" s="162"/>
      <c r="S9" s="90">
        <v>0.05</v>
      </c>
      <c r="T9" s="165"/>
      <c r="U9" s="165"/>
      <c r="V9" s="270"/>
      <c r="W9" s="268"/>
      <c r="X9" s="271"/>
      <c r="Y9" s="250">
        <v>0.01</v>
      </c>
      <c r="Z9" s="272"/>
      <c r="AA9" s="272"/>
      <c r="AB9" s="205"/>
      <c r="AC9" s="130"/>
      <c r="AD9" s="163"/>
      <c r="AE9" s="114">
        <v>0.01</v>
      </c>
      <c r="AF9" s="166"/>
      <c r="AG9" s="166"/>
    </row>
    <row r="10" spans="1:33" ht="30.75" thickBot="1" x14ac:dyDescent="0.3">
      <c r="A10" s="355"/>
      <c r="B10" s="3" t="s">
        <v>27</v>
      </c>
      <c r="C10" s="28"/>
      <c r="D10" s="186"/>
      <c r="E10" s="181"/>
      <c r="F10" s="33"/>
      <c r="G10" s="39">
        <f>SUM(G5:G9)</f>
        <v>0.25</v>
      </c>
      <c r="H10" s="35"/>
      <c r="I10" s="80"/>
      <c r="J10" s="179"/>
      <c r="K10" s="84"/>
      <c r="L10" s="6"/>
      <c r="M10" s="21">
        <f>SUM(M5:M9)</f>
        <v>0.84</v>
      </c>
      <c r="N10" s="133"/>
      <c r="O10" s="133"/>
      <c r="P10" s="100"/>
      <c r="Q10" s="129"/>
      <c r="R10" s="162"/>
      <c r="S10" s="240">
        <f>SUM(S5:S9)</f>
        <v>0.60000000000000009</v>
      </c>
      <c r="T10" s="134"/>
      <c r="U10" s="134"/>
      <c r="V10" s="273"/>
      <c r="W10" s="268"/>
      <c r="X10" s="271"/>
      <c r="Y10" s="249">
        <f>SUM(Y5:Y9)</f>
        <v>0.56000000000000005</v>
      </c>
      <c r="Z10" s="274"/>
      <c r="AA10" s="274"/>
      <c r="AB10" s="108"/>
      <c r="AC10" s="130"/>
      <c r="AD10" s="163"/>
      <c r="AE10" s="113">
        <f>SUM(AE5:AE9)</f>
        <v>0.33999999999999997</v>
      </c>
      <c r="AF10" s="135"/>
      <c r="AG10" s="135"/>
    </row>
    <row r="11" spans="1:33" ht="15.75" thickBot="1" x14ac:dyDescent="0.3">
      <c r="A11" s="355"/>
      <c r="B11" s="3" t="s">
        <v>26</v>
      </c>
      <c r="C11" s="28"/>
      <c r="D11" s="186"/>
      <c r="E11" s="181"/>
      <c r="F11" s="33"/>
      <c r="G11" s="53">
        <f>1.23+G10</f>
        <v>1.48</v>
      </c>
      <c r="H11" s="35"/>
      <c r="I11" s="80"/>
      <c r="J11" s="179"/>
      <c r="K11" s="84"/>
      <c r="L11" s="6"/>
      <c r="M11" s="23">
        <f>1.23+M10</f>
        <v>2.0699999999999998</v>
      </c>
      <c r="N11" s="133"/>
      <c r="O11" s="133"/>
      <c r="P11" s="100"/>
      <c r="Q11" s="129"/>
      <c r="R11" s="162"/>
      <c r="S11" s="297">
        <f>1.23+S10</f>
        <v>1.83</v>
      </c>
      <c r="T11" s="134"/>
      <c r="U11" s="134"/>
      <c r="V11" s="273"/>
      <c r="W11" s="268"/>
      <c r="X11" s="271"/>
      <c r="Y11" s="296">
        <f>1.23+Y10</f>
        <v>1.79</v>
      </c>
      <c r="Z11" s="274"/>
      <c r="AA11" s="274"/>
      <c r="AB11" s="108"/>
      <c r="AC11" s="130"/>
      <c r="AD11" s="163"/>
      <c r="AE11" s="115">
        <f>1.23+AE10</f>
        <v>1.5699999999999998</v>
      </c>
      <c r="AF11" s="135"/>
      <c r="AG11" s="135"/>
    </row>
    <row r="12" spans="1:33" ht="51.75" customHeight="1" thickBot="1" x14ac:dyDescent="0.3">
      <c r="A12" s="355"/>
      <c r="B12" s="3" t="s">
        <v>31</v>
      </c>
      <c r="C12" s="28"/>
      <c r="D12" s="186"/>
      <c r="E12" s="181"/>
      <c r="F12" s="33"/>
      <c r="G12" s="34"/>
      <c r="H12" s="41">
        <f>1.23/G11</f>
        <v>0.83108108108108103</v>
      </c>
      <c r="I12" s="81">
        <f>1.48/G11</f>
        <v>1</v>
      </c>
      <c r="J12" s="191"/>
      <c r="K12" s="84"/>
      <c r="L12" s="6"/>
      <c r="M12" s="7"/>
      <c r="N12" s="136">
        <f>1.23/M11</f>
        <v>0.59420289855072472</v>
      </c>
      <c r="O12" s="137">
        <f>1.48/M11</f>
        <v>0.71497584541062809</v>
      </c>
      <c r="P12" s="230"/>
      <c r="Q12" s="129"/>
      <c r="R12" s="162"/>
      <c r="S12" s="95"/>
      <c r="T12" s="138">
        <f>1.23/S11</f>
        <v>0.67213114754098358</v>
      </c>
      <c r="U12" s="139">
        <f>1.48/S11</f>
        <v>0.80874316939890711</v>
      </c>
      <c r="V12" s="275"/>
      <c r="W12" s="268"/>
      <c r="X12" s="271"/>
      <c r="Y12" s="269"/>
      <c r="Z12" s="251">
        <f>1.23/Y11</f>
        <v>0.68715083798882681</v>
      </c>
      <c r="AA12" s="253">
        <f>1.48/Y11</f>
        <v>0.82681564245810057</v>
      </c>
      <c r="AB12" s="206"/>
      <c r="AC12" s="130"/>
      <c r="AD12" s="163"/>
      <c r="AE12" s="103"/>
      <c r="AF12" s="140">
        <f>1.23/AE11</f>
        <v>0.78343949044585992</v>
      </c>
      <c r="AG12" s="141">
        <f>1.48/AE11</f>
        <v>0.94267515923566891</v>
      </c>
    </row>
    <row r="13" spans="1:33" ht="64.5" customHeight="1" thickBot="1" x14ac:dyDescent="0.3">
      <c r="A13" s="355"/>
      <c r="B13" s="3" t="s">
        <v>32</v>
      </c>
      <c r="C13" s="28" t="s">
        <v>16</v>
      </c>
      <c r="D13" s="186"/>
      <c r="E13" s="181"/>
      <c r="F13" s="43">
        <v>1</v>
      </c>
      <c r="G13" s="34"/>
      <c r="H13" s="34"/>
      <c r="I13" s="80"/>
      <c r="J13" s="179"/>
      <c r="K13" s="84"/>
      <c r="L13" s="5">
        <v>0.98</v>
      </c>
      <c r="M13" s="7"/>
      <c r="N13" s="17"/>
      <c r="O13" s="17"/>
      <c r="P13" s="129"/>
      <c r="Q13" s="129"/>
      <c r="R13" s="142">
        <v>0.98</v>
      </c>
      <c r="S13" s="95"/>
      <c r="T13" s="94"/>
      <c r="U13" s="94"/>
      <c r="V13" s="268"/>
      <c r="W13" s="268"/>
      <c r="X13" s="254">
        <v>0.98</v>
      </c>
      <c r="Y13" s="269"/>
      <c r="Z13" s="267"/>
      <c r="AA13" s="267"/>
      <c r="AB13" s="130"/>
      <c r="AC13" s="130"/>
      <c r="AD13" s="143">
        <v>0.99</v>
      </c>
      <c r="AE13" s="103"/>
      <c r="AF13" s="102"/>
      <c r="AG13" s="102"/>
    </row>
    <row r="14" spans="1:33" ht="30.75" thickBot="1" x14ac:dyDescent="0.3">
      <c r="A14" s="356"/>
      <c r="B14" s="10" t="s">
        <v>39</v>
      </c>
      <c r="C14" s="4"/>
      <c r="D14" s="183"/>
      <c r="E14" s="182"/>
      <c r="F14" s="38"/>
      <c r="G14" s="34"/>
      <c r="H14" s="41">
        <v>0.83108108108108103</v>
      </c>
      <c r="I14" s="81">
        <v>1</v>
      </c>
      <c r="J14" s="192"/>
      <c r="K14" s="85"/>
      <c r="L14" s="11"/>
      <c r="M14" s="11"/>
      <c r="N14" s="167">
        <f>N12*$L$13</f>
        <v>0.58231884057971017</v>
      </c>
      <c r="O14" s="145">
        <f>O12*L13</f>
        <v>0.70067632850241546</v>
      </c>
      <c r="P14" s="242"/>
      <c r="Q14" s="146"/>
      <c r="R14" s="147"/>
      <c r="S14" s="147"/>
      <c r="T14" s="168">
        <f>T12*$L$13</f>
        <v>0.65868852459016392</v>
      </c>
      <c r="U14" s="169">
        <f>U12*R13</f>
        <v>0.79256830601092898</v>
      </c>
      <c r="V14" s="278"/>
      <c r="W14" s="279"/>
      <c r="X14" s="280"/>
      <c r="Y14" s="280"/>
      <c r="Z14" s="255">
        <f>Z12*$X$13</f>
        <v>0.6734078212290503</v>
      </c>
      <c r="AA14" s="256">
        <f>AA12*X13</f>
        <v>0.81027932960893856</v>
      </c>
      <c r="AB14" s="243"/>
      <c r="AC14" s="150"/>
      <c r="AD14" s="151"/>
      <c r="AE14" s="151"/>
      <c r="AF14" s="363">
        <f>AF12*$AD$13</f>
        <v>0.77560509554140133</v>
      </c>
      <c r="AG14" s="152">
        <f>AG12*AD13</f>
        <v>0.93324840764331218</v>
      </c>
    </row>
    <row r="15" spans="1:33" ht="30.75" thickBot="1" x14ac:dyDescent="0.3">
      <c r="A15" s="50" t="s">
        <v>4</v>
      </c>
      <c r="B15" s="24" t="s">
        <v>40</v>
      </c>
      <c r="C15" s="27"/>
      <c r="D15" s="82"/>
      <c r="E15" s="54">
        <v>0</v>
      </c>
      <c r="F15" s="34"/>
      <c r="G15" s="34"/>
      <c r="H15" s="35"/>
      <c r="I15" s="80"/>
      <c r="J15" s="26"/>
      <c r="K15" s="12">
        <v>0.15</v>
      </c>
      <c r="L15" s="13"/>
      <c r="M15" s="13"/>
      <c r="N15" s="133"/>
      <c r="O15" s="133"/>
      <c r="P15" s="134"/>
      <c r="Q15" s="170">
        <v>0.1</v>
      </c>
      <c r="R15" s="94"/>
      <c r="S15" s="94"/>
      <c r="T15" s="134"/>
      <c r="U15" s="134"/>
      <c r="V15" s="274"/>
      <c r="W15" s="257">
        <v>0.05</v>
      </c>
      <c r="X15" s="267"/>
      <c r="Y15" s="267"/>
      <c r="Z15" s="274"/>
      <c r="AA15" s="274"/>
      <c r="AB15" s="135"/>
      <c r="AC15" s="171">
        <v>0.05</v>
      </c>
      <c r="AD15" s="102"/>
      <c r="AE15" s="102"/>
      <c r="AF15" s="135"/>
      <c r="AG15" s="135"/>
    </row>
    <row r="16" spans="1:33" ht="30.75" thickBot="1" x14ac:dyDescent="0.3">
      <c r="A16" s="50" t="s">
        <v>7</v>
      </c>
      <c r="B16" s="24" t="s">
        <v>41</v>
      </c>
      <c r="C16" s="27"/>
      <c r="D16" s="82"/>
      <c r="E16" s="34"/>
      <c r="F16" s="34"/>
      <c r="G16" s="34"/>
      <c r="H16" s="42">
        <v>0.83108108108108103</v>
      </c>
      <c r="I16" s="81">
        <v>1</v>
      </c>
      <c r="J16" s="193"/>
      <c r="K16" s="13"/>
      <c r="L16" s="13"/>
      <c r="M16" s="13"/>
      <c r="N16" s="172">
        <f>N14*(1-$K15)</f>
        <v>0.49497101449275366</v>
      </c>
      <c r="O16" s="172">
        <f>O14*(1-$K15)</f>
        <v>0.5955748792270531</v>
      </c>
      <c r="P16" s="232"/>
      <c r="Q16" s="94"/>
      <c r="R16" s="94"/>
      <c r="S16" s="94"/>
      <c r="T16" s="139">
        <f>T14*(1-$Q15)</f>
        <v>0.5928196721311475</v>
      </c>
      <c r="U16" s="139">
        <f>U14*(1-$Q15)</f>
        <v>0.71331147540983608</v>
      </c>
      <c r="V16" s="276"/>
      <c r="W16" s="267"/>
      <c r="X16" s="267"/>
      <c r="Y16" s="267"/>
      <c r="Z16" s="253">
        <f>Z14*(1-$W15)</f>
        <v>0.63973743016759776</v>
      </c>
      <c r="AA16" s="253">
        <f>AA14*(1-$W15)</f>
        <v>0.76976536312849164</v>
      </c>
      <c r="AB16" s="207"/>
      <c r="AC16" s="102"/>
      <c r="AD16" s="102"/>
      <c r="AE16" s="102"/>
      <c r="AF16" s="141">
        <f>AF14*(1-$AC15)</f>
        <v>0.73682484076433119</v>
      </c>
      <c r="AG16" s="141">
        <f>AG14*(1-$W15)</f>
        <v>0.88658598726114657</v>
      </c>
    </row>
    <row r="17" spans="1:33" ht="15.75" thickBot="1" x14ac:dyDescent="0.3">
      <c r="A17" s="4"/>
      <c r="B17" s="4"/>
      <c r="C17" s="4"/>
      <c r="D17" s="238"/>
      <c r="E17" s="237"/>
      <c r="F17" s="237"/>
      <c r="G17" s="237"/>
      <c r="H17" s="237"/>
      <c r="I17" s="237"/>
      <c r="J17" s="238"/>
      <c r="K17" s="237"/>
      <c r="L17" s="237"/>
      <c r="M17" s="237"/>
      <c r="N17" s="237"/>
      <c r="O17" s="323"/>
      <c r="P17" s="237"/>
      <c r="Q17" s="237"/>
      <c r="R17" s="237"/>
      <c r="S17" s="237"/>
      <c r="T17" s="237"/>
      <c r="U17" s="323"/>
      <c r="V17" s="237"/>
      <c r="W17" s="237"/>
      <c r="X17" s="237"/>
      <c r="Y17" s="237"/>
      <c r="Z17" s="237"/>
      <c r="AA17" s="323"/>
      <c r="AB17" s="237"/>
      <c r="AC17" s="237"/>
      <c r="AD17" s="237"/>
      <c r="AE17" s="237"/>
      <c r="AF17" s="237"/>
      <c r="AG17" s="323"/>
    </row>
    <row r="18" spans="1:33" ht="20.25" customHeight="1" thickBot="1" x14ac:dyDescent="0.4">
      <c r="A18" s="233" t="s">
        <v>24</v>
      </c>
      <c r="B18" s="68"/>
      <c r="C18" s="68"/>
      <c r="D18" s="184"/>
      <c r="E18" s="357" t="s">
        <v>74</v>
      </c>
      <c r="F18" s="357"/>
      <c r="G18" s="357"/>
      <c r="H18" s="357"/>
      <c r="I18" s="358"/>
      <c r="J18" s="351" t="s">
        <v>75</v>
      </c>
      <c r="K18" s="349"/>
      <c r="L18" s="349"/>
      <c r="M18" s="349"/>
      <c r="N18" s="349"/>
      <c r="O18" s="350"/>
      <c r="P18" s="333" t="s">
        <v>89</v>
      </c>
      <c r="Q18" s="334"/>
      <c r="R18" s="334"/>
      <c r="S18" s="334"/>
      <c r="T18" s="334"/>
      <c r="U18" s="335"/>
      <c r="V18" s="327" t="s">
        <v>86</v>
      </c>
      <c r="W18" s="328"/>
      <c r="X18" s="328"/>
      <c r="Y18" s="328"/>
      <c r="Z18" s="328"/>
      <c r="AA18" s="329"/>
      <c r="AB18" s="330" t="s">
        <v>84</v>
      </c>
      <c r="AC18" s="331"/>
      <c r="AD18" s="331"/>
      <c r="AE18" s="331"/>
      <c r="AF18" s="331"/>
      <c r="AG18" s="332"/>
    </row>
    <row r="19" spans="1:33" ht="101.25" customHeight="1" thickBot="1" x14ac:dyDescent="0.3">
      <c r="A19" s="24" t="s">
        <v>0</v>
      </c>
      <c r="B19" s="1" t="s">
        <v>1</v>
      </c>
      <c r="C19" s="25"/>
      <c r="D19" s="39" t="s">
        <v>69</v>
      </c>
      <c r="E19" s="49" t="s">
        <v>20</v>
      </c>
      <c r="F19" s="49" t="s">
        <v>23</v>
      </c>
      <c r="G19" s="39" t="s">
        <v>5</v>
      </c>
      <c r="H19" s="39" t="s">
        <v>37</v>
      </c>
      <c r="I19" s="39" t="s">
        <v>33</v>
      </c>
      <c r="J19" s="31" t="s">
        <v>69</v>
      </c>
      <c r="K19" s="16" t="s">
        <v>9</v>
      </c>
      <c r="L19" s="22" t="s">
        <v>22</v>
      </c>
      <c r="M19" s="22" t="s">
        <v>5</v>
      </c>
      <c r="N19" s="22" t="s">
        <v>34</v>
      </c>
      <c r="O19" s="22" t="s">
        <v>35</v>
      </c>
      <c r="P19" s="87" t="s">
        <v>69</v>
      </c>
      <c r="Q19" s="87" t="s">
        <v>9</v>
      </c>
      <c r="R19" s="88" t="s">
        <v>22</v>
      </c>
      <c r="S19" s="88" t="s">
        <v>5</v>
      </c>
      <c r="T19" s="88" t="s">
        <v>34</v>
      </c>
      <c r="U19" s="88" t="s">
        <v>35</v>
      </c>
      <c r="V19" s="247" t="s">
        <v>69</v>
      </c>
      <c r="W19" s="247" t="s">
        <v>9</v>
      </c>
      <c r="X19" s="248" t="s">
        <v>22</v>
      </c>
      <c r="Y19" s="248" t="s">
        <v>5</v>
      </c>
      <c r="Z19" s="248" t="s">
        <v>34</v>
      </c>
      <c r="AA19" s="248" t="s">
        <v>35</v>
      </c>
      <c r="AB19" s="111" t="s">
        <v>69</v>
      </c>
      <c r="AC19" s="111" t="s">
        <v>9</v>
      </c>
      <c r="AD19" s="112" t="s">
        <v>22</v>
      </c>
      <c r="AE19" s="112" t="s">
        <v>5</v>
      </c>
      <c r="AF19" s="112" t="s">
        <v>34</v>
      </c>
      <c r="AG19" s="112" t="s">
        <v>35</v>
      </c>
    </row>
    <row r="20" spans="1:33" ht="45.75" thickBot="1" x14ac:dyDescent="0.3">
      <c r="A20" s="359" t="s">
        <v>79</v>
      </c>
      <c r="B20" s="1" t="s">
        <v>59</v>
      </c>
      <c r="C20" s="28"/>
      <c r="D20" s="181"/>
      <c r="E20" s="32"/>
      <c r="F20" s="32"/>
      <c r="G20" s="44">
        <v>0</v>
      </c>
      <c r="H20" s="34"/>
      <c r="I20" s="34"/>
      <c r="J20" s="194"/>
      <c r="K20" s="84"/>
      <c r="L20" s="7"/>
      <c r="M20" s="8">
        <v>0.2</v>
      </c>
      <c r="N20" s="128"/>
      <c r="O20" s="128"/>
      <c r="P20" s="129"/>
      <c r="Q20" s="129"/>
      <c r="R20" s="95"/>
      <c r="S20" s="90">
        <v>0.15</v>
      </c>
      <c r="T20" s="95"/>
      <c r="U20" s="95"/>
      <c r="V20" s="268"/>
      <c r="W20" s="268"/>
      <c r="X20" s="269"/>
      <c r="Y20" s="250">
        <v>0.15</v>
      </c>
      <c r="Z20" s="269"/>
      <c r="AA20" s="269"/>
      <c r="AB20" s="130"/>
      <c r="AC20" s="130"/>
      <c r="AD20" s="103"/>
      <c r="AE20" s="114">
        <v>0.02</v>
      </c>
      <c r="AF20" s="103"/>
      <c r="AG20" s="103"/>
    </row>
    <row r="21" spans="1:33" ht="30.75" thickBot="1" x14ac:dyDescent="0.3">
      <c r="A21" s="359"/>
      <c r="B21" s="1" t="s">
        <v>2</v>
      </c>
      <c r="C21" s="28"/>
      <c r="D21" s="181"/>
      <c r="E21" s="32"/>
      <c r="F21" s="32"/>
      <c r="G21" s="44">
        <v>0</v>
      </c>
      <c r="H21" s="34"/>
      <c r="I21" s="34"/>
      <c r="J21" s="194"/>
      <c r="K21" s="84"/>
      <c r="L21" s="7"/>
      <c r="M21" s="8">
        <v>0.15</v>
      </c>
      <c r="N21" s="128"/>
      <c r="O21" s="128"/>
      <c r="P21" s="129"/>
      <c r="Q21" s="129"/>
      <c r="R21" s="95"/>
      <c r="S21" s="239">
        <v>0.1</v>
      </c>
      <c r="T21" s="95"/>
      <c r="U21" s="95"/>
      <c r="V21" s="268"/>
      <c r="W21" s="268"/>
      <c r="X21" s="269"/>
      <c r="Y21" s="250">
        <v>0.1</v>
      </c>
      <c r="Z21" s="269"/>
      <c r="AA21" s="269"/>
      <c r="AB21" s="130"/>
      <c r="AC21" s="130"/>
      <c r="AD21" s="103"/>
      <c r="AE21" s="114">
        <v>0.05</v>
      </c>
      <c r="AF21" s="103"/>
      <c r="AG21" s="103"/>
    </row>
    <row r="22" spans="1:33" ht="30.75" thickBot="1" x14ac:dyDescent="0.3">
      <c r="A22" s="359"/>
      <c r="B22" s="24" t="s">
        <v>56</v>
      </c>
      <c r="C22" s="28"/>
      <c r="D22" s="181"/>
      <c r="E22" s="32"/>
      <c r="F22" s="32"/>
      <c r="G22" s="44">
        <v>0</v>
      </c>
      <c r="H22" s="34"/>
      <c r="I22" s="34"/>
      <c r="J22" s="194"/>
      <c r="K22" s="84"/>
      <c r="L22" s="7"/>
      <c r="M22" s="8">
        <v>0.1</v>
      </c>
      <c r="N22" s="21"/>
      <c r="O22" s="21"/>
      <c r="P22" s="129"/>
      <c r="Q22" s="129"/>
      <c r="R22" s="95"/>
      <c r="S22" s="90">
        <v>0.05</v>
      </c>
      <c r="T22" s="95"/>
      <c r="U22" s="95"/>
      <c r="V22" s="268"/>
      <c r="W22" s="268"/>
      <c r="X22" s="269"/>
      <c r="Y22" s="250">
        <v>0.05</v>
      </c>
      <c r="Z22" s="269"/>
      <c r="AA22" s="269"/>
      <c r="AB22" s="130"/>
      <c r="AC22" s="130"/>
      <c r="AD22" s="103"/>
      <c r="AE22" s="114">
        <v>0.03</v>
      </c>
      <c r="AF22" s="103"/>
      <c r="AG22" s="103"/>
    </row>
    <row r="23" spans="1:33" ht="30.75" thickBot="1" x14ac:dyDescent="0.3">
      <c r="A23" s="359"/>
      <c r="B23" s="1" t="s">
        <v>3</v>
      </c>
      <c r="C23" s="28"/>
      <c r="D23" s="181"/>
      <c r="E23" s="32"/>
      <c r="F23" s="37"/>
      <c r="G23" s="44">
        <v>0</v>
      </c>
      <c r="H23" s="34"/>
      <c r="I23" s="34"/>
      <c r="J23" s="194"/>
      <c r="K23" s="84"/>
      <c r="L23" s="9"/>
      <c r="M23" s="8">
        <v>0.1</v>
      </c>
      <c r="N23" s="128"/>
      <c r="O23" s="128"/>
      <c r="P23" s="129"/>
      <c r="Q23" s="129"/>
      <c r="R23" s="131"/>
      <c r="S23" s="90">
        <v>0.05</v>
      </c>
      <c r="T23" s="95"/>
      <c r="U23" s="95"/>
      <c r="V23" s="268"/>
      <c r="W23" s="268"/>
      <c r="X23" s="277"/>
      <c r="Y23" s="250">
        <v>0.02</v>
      </c>
      <c r="Z23" s="269"/>
      <c r="AA23" s="269"/>
      <c r="AB23" s="130"/>
      <c r="AC23" s="130"/>
      <c r="AD23" s="132"/>
      <c r="AE23" s="114">
        <v>0.01</v>
      </c>
      <c r="AF23" s="103"/>
      <c r="AG23" s="103"/>
    </row>
    <row r="24" spans="1:33" ht="30.75" thickBot="1" x14ac:dyDescent="0.3">
      <c r="A24" s="359"/>
      <c r="B24" s="1" t="s">
        <v>28</v>
      </c>
      <c r="C24" s="28"/>
      <c r="D24" s="181"/>
      <c r="E24" s="32"/>
      <c r="F24" s="32"/>
      <c r="G24" s="44">
        <v>0</v>
      </c>
      <c r="H24" s="34"/>
      <c r="I24" s="34"/>
      <c r="J24" s="194"/>
      <c r="K24" s="84"/>
      <c r="L24" s="7"/>
      <c r="M24" s="8">
        <f>SUM(M20:M23)</f>
        <v>0.54999999999999993</v>
      </c>
      <c r="N24" s="17"/>
      <c r="O24" s="17"/>
      <c r="P24" s="129"/>
      <c r="Q24" s="129"/>
      <c r="R24" s="95"/>
      <c r="S24" s="90">
        <f>SUM(S20:S23)</f>
        <v>0.35</v>
      </c>
      <c r="T24" s="94"/>
      <c r="U24" s="94"/>
      <c r="V24" s="268"/>
      <c r="W24" s="268"/>
      <c r="X24" s="269"/>
      <c r="Y24" s="250">
        <f>SUM(Y20:Y23)</f>
        <v>0.32</v>
      </c>
      <c r="Z24" s="267"/>
      <c r="AA24" s="267"/>
      <c r="AB24" s="130"/>
      <c r="AC24" s="130"/>
      <c r="AD24" s="103"/>
      <c r="AE24" s="114">
        <f>SUM(AE20:AE23)</f>
        <v>0.11</v>
      </c>
      <c r="AF24" s="102"/>
      <c r="AG24" s="102"/>
    </row>
    <row r="25" spans="1:33" ht="15.75" thickBot="1" x14ac:dyDescent="0.3">
      <c r="A25" s="359"/>
      <c r="B25" s="1" t="s">
        <v>26</v>
      </c>
      <c r="C25" s="28"/>
      <c r="D25" s="181"/>
      <c r="E25" s="32"/>
      <c r="F25" s="32"/>
      <c r="G25" s="55">
        <f>1.22-G24</f>
        <v>1.22</v>
      </c>
      <c r="H25" s="35"/>
      <c r="I25" s="34"/>
      <c r="J25" s="194"/>
      <c r="K25" s="84"/>
      <c r="L25" s="7"/>
      <c r="M25" s="56">
        <f>1.22-M24</f>
        <v>0.67</v>
      </c>
      <c r="N25" s="133"/>
      <c r="O25" s="133"/>
      <c r="P25" s="100"/>
      <c r="Q25" s="129"/>
      <c r="R25" s="95"/>
      <c r="S25" s="297">
        <f>1.22-S24</f>
        <v>0.87</v>
      </c>
      <c r="T25" s="134"/>
      <c r="U25" s="134"/>
      <c r="V25" s="273"/>
      <c r="W25" s="268"/>
      <c r="X25" s="269"/>
      <c r="Y25" s="296">
        <f>1.22-Y24</f>
        <v>0.89999999999999991</v>
      </c>
      <c r="Z25" s="274"/>
      <c r="AA25" s="274"/>
      <c r="AB25" s="108"/>
      <c r="AC25" s="130"/>
      <c r="AD25" s="103"/>
      <c r="AE25" s="115">
        <f>1.22-AE24</f>
        <v>1.1099999999999999</v>
      </c>
      <c r="AF25" s="135"/>
      <c r="AG25" s="135"/>
    </row>
    <row r="26" spans="1:33" ht="30.75" thickBot="1" x14ac:dyDescent="0.3">
      <c r="A26" s="359"/>
      <c r="B26" s="3" t="s">
        <v>31</v>
      </c>
      <c r="C26" s="28"/>
      <c r="D26" s="181"/>
      <c r="E26" s="32"/>
      <c r="F26" s="32"/>
      <c r="G26" s="34"/>
      <c r="H26" s="41">
        <f>G25/1.22</f>
        <v>1</v>
      </c>
      <c r="I26" s="42">
        <f>G25/1.47</f>
        <v>0.82993197278911568</v>
      </c>
      <c r="J26" s="191"/>
      <c r="K26" s="84"/>
      <c r="L26" s="7"/>
      <c r="M26" s="7"/>
      <c r="N26" s="136">
        <f>M25/1.22</f>
        <v>0.54918032786885251</v>
      </c>
      <c r="O26" s="137">
        <f>M25/1.47</f>
        <v>0.45578231292517013</v>
      </c>
      <c r="P26" s="230"/>
      <c r="Q26" s="129"/>
      <c r="R26" s="95"/>
      <c r="S26" s="95"/>
      <c r="T26" s="138">
        <f>S25/1.22</f>
        <v>0.71311475409836067</v>
      </c>
      <c r="U26" s="139">
        <f>S25/1.47</f>
        <v>0.59183673469387754</v>
      </c>
      <c r="V26" s="275"/>
      <c r="W26" s="268"/>
      <c r="X26" s="269"/>
      <c r="Y26" s="269"/>
      <c r="Z26" s="251">
        <f>Y25/1.22</f>
        <v>0.73770491803278682</v>
      </c>
      <c r="AA26" s="253">
        <f>Y25/1.47</f>
        <v>0.61224489795918358</v>
      </c>
      <c r="AB26" s="206"/>
      <c r="AC26" s="130"/>
      <c r="AD26" s="103"/>
      <c r="AE26" s="103"/>
      <c r="AF26" s="140">
        <f>AE25/1.22</f>
        <v>0.90983606557377039</v>
      </c>
      <c r="AG26" s="141">
        <f>AE25/1.47</f>
        <v>0.75510204081632648</v>
      </c>
    </row>
    <row r="27" spans="1:33" ht="45.75" thickBot="1" x14ac:dyDescent="0.3">
      <c r="A27" s="359"/>
      <c r="B27" s="3" t="s">
        <v>32</v>
      </c>
      <c r="C27" s="28"/>
      <c r="D27" s="181"/>
      <c r="E27" s="32"/>
      <c r="F27" s="43">
        <v>0</v>
      </c>
      <c r="G27" s="34"/>
      <c r="H27" s="34"/>
      <c r="I27" s="34"/>
      <c r="J27" s="194"/>
      <c r="K27" s="84"/>
      <c r="L27" s="5">
        <v>0.98</v>
      </c>
      <c r="M27" s="7"/>
      <c r="N27" s="17"/>
      <c r="O27" s="17"/>
      <c r="P27" s="129"/>
      <c r="Q27" s="129"/>
      <c r="R27" s="142">
        <v>0.98</v>
      </c>
      <c r="S27" s="95"/>
      <c r="T27" s="94"/>
      <c r="U27" s="94"/>
      <c r="V27" s="268"/>
      <c r="W27" s="268"/>
      <c r="X27" s="254">
        <v>0.99</v>
      </c>
      <c r="Y27" s="269"/>
      <c r="Z27" s="267"/>
      <c r="AA27" s="267"/>
      <c r="AB27" s="130"/>
      <c r="AC27" s="130"/>
      <c r="AD27" s="143">
        <v>0.99</v>
      </c>
      <c r="AE27" s="103"/>
      <c r="AF27" s="102"/>
      <c r="AG27" s="102"/>
    </row>
    <row r="28" spans="1:33" ht="30.75" thickBot="1" x14ac:dyDescent="0.3">
      <c r="A28" s="359"/>
      <c r="B28" s="10" t="s">
        <v>38</v>
      </c>
      <c r="C28" s="4"/>
      <c r="D28" s="182"/>
      <c r="E28" s="38"/>
      <c r="F28" s="38"/>
      <c r="G28" s="34"/>
      <c r="H28" s="46">
        <v>1</v>
      </c>
      <c r="I28" s="42">
        <v>0.82993197278911568</v>
      </c>
      <c r="J28" s="192"/>
      <c r="K28" s="85"/>
      <c r="L28" s="11"/>
      <c r="M28" s="11"/>
      <c r="N28" s="144">
        <f>$L$27*N26</f>
        <v>0.53819672131147545</v>
      </c>
      <c r="O28" s="145">
        <f>$L$27*O26</f>
        <v>0.44666666666666671</v>
      </c>
      <c r="P28" s="242"/>
      <c r="Q28" s="146"/>
      <c r="R28" s="147"/>
      <c r="S28" s="147"/>
      <c r="T28" s="148">
        <f>$R$27*T26</f>
        <v>0.69885245901639348</v>
      </c>
      <c r="U28" s="149">
        <f>$R$27*U26</f>
        <v>0.57999999999999996</v>
      </c>
      <c r="V28" s="278"/>
      <c r="W28" s="279"/>
      <c r="X28" s="280"/>
      <c r="Y28" s="280"/>
      <c r="Z28" s="255">
        <f>$X$27*Z26</f>
        <v>0.73032786885245893</v>
      </c>
      <c r="AA28" s="256">
        <f>$X$27*AA26</f>
        <v>0.60612244897959178</v>
      </c>
      <c r="AB28" s="243"/>
      <c r="AC28" s="150"/>
      <c r="AD28" s="151"/>
      <c r="AE28" s="151"/>
      <c r="AF28" s="363">
        <f>$AD$27*AF26</f>
        <v>0.90073770491803273</v>
      </c>
      <c r="AG28" s="152">
        <f>$AD$27*AG26</f>
        <v>0.74755102040816324</v>
      </c>
    </row>
    <row r="29" spans="1:33" ht="76.5" customHeight="1" thickBot="1" x14ac:dyDescent="0.3">
      <c r="A29" s="18" t="s">
        <v>6</v>
      </c>
      <c r="B29" s="2" t="s">
        <v>42</v>
      </c>
      <c r="C29" s="176"/>
      <c r="D29" s="181"/>
      <c r="E29" s="45">
        <v>0</v>
      </c>
      <c r="F29" s="35"/>
      <c r="G29" s="35"/>
      <c r="H29" s="35"/>
      <c r="I29" s="35"/>
      <c r="J29" s="26"/>
      <c r="K29" s="14">
        <v>0.15</v>
      </c>
      <c r="L29" s="15"/>
      <c r="M29" s="15"/>
      <c r="N29" s="133"/>
      <c r="O29" s="133"/>
      <c r="P29" s="134"/>
      <c r="Q29" s="153">
        <v>0.1</v>
      </c>
      <c r="R29" s="134"/>
      <c r="S29" s="134"/>
      <c r="T29" s="134"/>
      <c r="U29" s="134"/>
      <c r="V29" s="274"/>
      <c r="W29" s="258">
        <v>0.05</v>
      </c>
      <c r="X29" s="274"/>
      <c r="Y29" s="274"/>
      <c r="Z29" s="274"/>
      <c r="AA29" s="274"/>
      <c r="AB29" s="135"/>
      <c r="AC29" s="154">
        <v>0.05</v>
      </c>
      <c r="AD29" s="135"/>
      <c r="AE29" s="135"/>
      <c r="AF29" s="135"/>
      <c r="AG29" s="135"/>
    </row>
    <row r="30" spans="1:33" ht="15.75" thickBot="1" x14ac:dyDescent="0.3">
      <c r="A30" s="19" t="s">
        <v>8</v>
      </c>
      <c r="B30" s="24" t="s">
        <v>43</v>
      </c>
      <c r="C30" s="177"/>
      <c r="D30" s="34"/>
      <c r="E30" s="34"/>
      <c r="F30" s="35"/>
      <c r="G30" s="35"/>
      <c r="H30" s="47">
        <v>1</v>
      </c>
      <c r="I30" s="48">
        <v>0.82993197278911568</v>
      </c>
      <c r="J30" s="195"/>
      <c r="K30" s="13"/>
      <c r="L30" s="15"/>
      <c r="M30" s="15"/>
      <c r="N30" s="155">
        <f>N28*(1-$K29)</f>
        <v>0.45746721311475413</v>
      </c>
      <c r="O30" s="156">
        <f>O28*(1-$K29)</f>
        <v>0.37966666666666671</v>
      </c>
      <c r="P30" s="231"/>
      <c r="Q30" s="94"/>
      <c r="R30" s="134"/>
      <c r="S30" s="134"/>
      <c r="T30" s="157">
        <f>T28*(1-$Q29)</f>
        <v>0.62896721311475412</v>
      </c>
      <c r="U30" s="158">
        <f>U28*(1-$Q29)</f>
        <v>0.52200000000000002</v>
      </c>
      <c r="V30" s="281"/>
      <c r="W30" s="267"/>
      <c r="X30" s="274"/>
      <c r="Y30" s="274"/>
      <c r="Z30" s="260">
        <f>Z28*(1-$W29)</f>
        <v>0.6938114754098359</v>
      </c>
      <c r="AA30" s="259">
        <f>AA28*(1-$W29)</f>
        <v>0.57581632653061221</v>
      </c>
      <c r="AB30" s="208"/>
      <c r="AC30" s="102"/>
      <c r="AD30" s="135"/>
      <c r="AE30" s="135"/>
      <c r="AF30" s="159">
        <f>AF28*(1-$AC29)</f>
        <v>0.85570081967213107</v>
      </c>
      <c r="AG30" s="160">
        <f>AG28*(1-$AC29)</f>
        <v>0.71017346938775505</v>
      </c>
    </row>
    <row r="31" spans="1:33" ht="15.75" thickBot="1" x14ac:dyDescent="0.3">
      <c r="C31" s="72"/>
      <c r="D31" s="180"/>
      <c r="E31" s="30"/>
      <c r="F31" s="30"/>
      <c r="G31" s="30"/>
      <c r="H31" s="30"/>
      <c r="I31" s="30"/>
      <c r="J31" s="30"/>
      <c r="K31" s="86"/>
      <c r="L31" s="30"/>
      <c r="M31" s="30"/>
      <c r="N31" s="72"/>
      <c r="O31" s="73"/>
      <c r="P31" s="72"/>
      <c r="Q31" s="86"/>
      <c r="R31" s="30"/>
      <c r="S31" s="30"/>
      <c r="T31" s="30"/>
      <c r="U31" s="236"/>
      <c r="V31" s="30"/>
      <c r="W31" s="86"/>
      <c r="X31" s="30"/>
      <c r="Y31" s="30"/>
      <c r="Z31" s="30"/>
      <c r="AA31" s="236"/>
      <c r="AB31" s="30"/>
      <c r="AC31" s="86"/>
      <c r="AD31" s="30"/>
      <c r="AE31" s="30"/>
      <c r="AF31" s="30"/>
      <c r="AG31" s="236"/>
    </row>
    <row r="32" spans="1:33" ht="21.75" thickBot="1" x14ac:dyDescent="0.4">
      <c r="A32" s="83" t="s">
        <v>46</v>
      </c>
      <c r="B32" s="72"/>
      <c r="C32" s="68"/>
      <c r="D32" s="338" t="s">
        <v>68</v>
      </c>
      <c r="E32" s="339"/>
      <c r="F32" s="339"/>
      <c r="G32" s="339"/>
      <c r="H32" s="339"/>
      <c r="I32" s="340"/>
      <c r="J32" s="351" t="s">
        <v>53</v>
      </c>
      <c r="K32" s="349"/>
      <c r="L32" s="349"/>
      <c r="M32" s="349"/>
      <c r="N32" s="349"/>
      <c r="O32" s="350"/>
      <c r="P32" s="333" t="s">
        <v>54</v>
      </c>
      <c r="Q32" s="334"/>
      <c r="R32" s="334"/>
      <c r="S32" s="334"/>
      <c r="T32" s="334"/>
      <c r="U32" s="335"/>
      <c r="V32" s="327" t="s">
        <v>85</v>
      </c>
      <c r="W32" s="328"/>
      <c r="X32" s="328"/>
      <c r="Y32" s="328"/>
      <c r="Z32" s="328"/>
      <c r="AA32" s="329"/>
      <c r="AB32" s="330" t="s">
        <v>55</v>
      </c>
      <c r="AC32" s="331"/>
      <c r="AD32" s="331"/>
      <c r="AE32" s="331"/>
      <c r="AF32" s="331"/>
      <c r="AG32" s="332"/>
    </row>
    <row r="33" spans="1:33" ht="32.25" thickBot="1" x14ac:dyDescent="0.4">
      <c r="A33" s="83"/>
      <c r="B33" s="72"/>
      <c r="C33" s="72"/>
      <c r="D33" s="341"/>
      <c r="E33" s="342"/>
      <c r="F33" s="75"/>
      <c r="G33" s="75"/>
      <c r="H33" s="77" t="s">
        <v>47</v>
      </c>
      <c r="I33" s="77" t="s">
        <v>48</v>
      </c>
      <c r="J33" s="196"/>
      <c r="K33" s="76"/>
      <c r="L33" s="30"/>
      <c r="M33" s="30"/>
      <c r="N33" s="78" t="s">
        <v>47</v>
      </c>
      <c r="O33" s="78" t="s">
        <v>48</v>
      </c>
      <c r="P33" s="229"/>
      <c r="Q33" s="99"/>
      <c r="R33" s="97"/>
      <c r="S33" s="97"/>
      <c r="T33" s="92" t="s">
        <v>47</v>
      </c>
      <c r="U33" s="92" t="s">
        <v>48</v>
      </c>
      <c r="V33" s="283"/>
      <c r="W33" s="284"/>
      <c r="X33" s="282"/>
      <c r="Y33" s="282"/>
      <c r="Z33" s="261" t="s">
        <v>47</v>
      </c>
      <c r="AA33" s="261" t="s">
        <v>48</v>
      </c>
      <c r="AB33" s="209"/>
      <c r="AC33" s="107"/>
      <c r="AD33" s="101"/>
      <c r="AE33" s="101"/>
      <c r="AF33" s="110" t="s">
        <v>47</v>
      </c>
      <c r="AG33" s="110" t="s">
        <v>48</v>
      </c>
    </row>
    <row r="34" spans="1:33" ht="22.5" customHeight="1" x14ac:dyDescent="0.25">
      <c r="A34" s="352" t="s">
        <v>36</v>
      </c>
      <c r="B34" s="58" t="s">
        <v>65</v>
      </c>
      <c r="C34" s="178"/>
      <c r="D34" s="60"/>
      <c r="E34" s="60"/>
      <c r="F34" s="60"/>
      <c r="G34" s="60"/>
      <c r="H34" s="61">
        <f>H30*H16</f>
        <v>0.83108108108108103</v>
      </c>
      <c r="I34" s="62">
        <f>I30*I16</f>
        <v>0.82993197278911568</v>
      </c>
      <c r="J34" s="197"/>
      <c r="K34" s="59"/>
      <c r="L34" s="59"/>
      <c r="M34" s="59"/>
      <c r="N34" s="116">
        <f>N30*N16</f>
        <v>0.22643301057258258</v>
      </c>
      <c r="O34" s="117">
        <f>O30*O16</f>
        <v>0.22611992914653786</v>
      </c>
      <c r="P34" s="322"/>
      <c r="Q34" s="118"/>
      <c r="R34" s="118"/>
      <c r="S34" s="118"/>
      <c r="T34" s="119">
        <f>T30*T16</f>
        <v>0.3728641370599301</v>
      </c>
      <c r="U34" s="120">
        <f>U30*U16</f>
        <v>0.37234859016393446</v>
      </c>
      <c r="V34" s="285"/>
      <c r="W34" s="286"/>
      <c r="X34" s="286"/>
      <c r="Y34" s="286"/>
      <c r="Z34" s="263">
        <f>Z30*Z16</f>
        <v>0.44385717029947785</v>
      </c>
      <c r="AA34" s="262">
        <f>AA30*AA16</f>
        <v>0.44324346368715084</v>
      </c>
      <c r="AB34" s="210"/>
      <c r="AC34" s="121"/>
      <c r="AD34" s="121"/>
      <c r="AE34" s="121"/>
      <c r="AF34" s="122">
        <f>AF30*AF16</f>
        <v>0.63050162019682565</v>
      </c>
      <c r="AG34" s="123">
        <f>AG30*AG16</f>
        <v>0.62962984648381648</v>
      </c>
    </row>
    <row r="35" spans="1:33" ht="15.75" thickBot="1" x14ac:dyDescent="0.3">
      <c r="A35" s="353"/>
      <c r="B35" s="57" t="s">
        <v>45</v>
      </c>
      <c r="C35" s="179"/>
      <c r="D35" s="65"/>
      <c r="E35" s="65"/>
      <c r="F35" s="65"/>
      <c r="G35" s="65"/>
      <c r="H35" s="64"/>
      <c r="I35" s="64"/>
      <c r="J35" s="179"/>
      <c r="K35" s="66"/>
      <c r="L35" s="67"/>
      <c r="M35" s="66"/>
      <c r="N35" s="124"/>
      <c r="O35" s="124"/>
      <c r="P35" s="200"/>
      <c r="Q35" s="100"/>
      <c r="R35" s="100"/>
      <c r="S35" s="100"/>
      <c r="T35" s="125"/>
      <c r="U35" s="125"/>
      <c r="V35" s="287"/>
      <c r="W35" s="273"/>
      <c r="X35" s="273"/>
      <c r="Y35" s="273"/>
      <c r="Z35" s="264"/>
      <c r="AA35" s="264"/>
      <c r="AB35" s="211"/>
      <c r="AC35" s="108"/>
      <c r="AD35" s="108"/>
      <c r="AE35" s="108"/>
      <c r="AF35" s="126"/>
      <c r="AG35" s="126"/>
    </row>
    <row r="36" spans="1:33" ht="15.75" thickBot="1" x14ac:dyDescent="0.3">
      <c r="N36" s="127"/>
      <c r="O36" s="127"/>
      <c r="P36" s="127"/>
      <c r="Q36" s="127"/>
      <c r="R36" s="127"/>
      <c r="S36" s="127"/>
      <c r="T36" s="127"/>
      <c r="U36" s="127"/>
      <c r="V36" s="321"/>
      <c r="W36" s="321"/>
      <c r="X36" s="321"/>
      <c r="Y36" s="321"/>
      <c r="Z36" s="321"/>
      <c r="AA36" s="321"/>
      <c r="AB36" s="127"/>
      <c r="AC36" s="127"/>
      <c r="AD36" s="127"/>
      <c r="AE36" s="127"/>
      <c r="AF36" s="127"/>
      <c r="AG36" s="127"/>
    </row>
    <row r="37" spans="1:33" ht="21.75" thickBot="1" x14ac:dyDescent="0.4">
      <c r="A37" s="76" t="s">
        <v>62</v>
      </c>
      <c r="B37" s="68"/>
      <c r="C37" s="69"/>
      <c r="D37" s="343" t="s">
        <v>70</v>
      </c>
      <c r="E37" s="344"/>
      <c r="F37" s="344"/>
      <c r="G37" s="344"/>
      <c r="H37" s="344"/>
      <c r="I37" s="345"/>
      <c r="J37" s="346" t="s">
        <v>80</v>
      </c>
      <c r="K37" s="347"/>
      <c r="L37" s="347"/>
      <c r="M37" s="347"/>
      <c r="N37" s="347"/>
      <c r="O37" s="348"/>
      <c r="P37" s="333" t="s">
        <v>81</v>
      </c>
      <c r="Q37" s="334"/>
      <c r="R37" s="334"/>
      <c r="S37" s="334"/>
      <c r="T37" s="334"/>
      <c r="U37" s="335"/>
      <c r="V37" s="324" t="s">
        <v>87</v>
      </c>
      <c r="W37" s="325"/>
      <c r="X37" s="325"/>
      <c r="Y37" s="325"/>
      <c r="Z37" s="325"/>
      <c r="AA37" s="326"/>
      <c r="AB37" s="330" t="s">
        <v>83</v>
      </c>
      <c r="AC37" s="331"/>
      <c r="AD37" s="331"/>
      <c r="AE37" s="331"/>
      <c r="AF37" s="331"/>
      <c r="AG37" s="332"/>
    </row>
    <row r="38" spans="1:33" ht="45.75" thickBot="1" x14ac:dyDescent="0.3">
      <c r="A38" s="173"/>
      <c r="B38" s="29" t="s">
        <v>44</v>
      </c>
      <c r="C38" s="29"/>
      <c r="D38" s="39" t="s">
        <v>69</v>
      </c>
      <c r="E38" s="184"/>
      <c r="F38" s="185"/>
      <c r="G38" s="185"/>
      <c r="H38" s="77" t="s">
        <v>47</v>
      </c>
      <c r="I38" s="77" t="s">
        <v>48</v>
      </c>
      <c r="J38" s="31" t="s">
        <v>69</v>
      </c>
      <c r="K38" s="187"/>
      <c r="L38" s="71"/>
      <c r="M38" s="71"/>
      <c r="N38" s="78" t="s">
        <v>47</v>
      </c>
      <c r="O38" s="78" t="s">
        <v>48</v>
      </c>
      <c r="P38" s="87" t="s">
        <v>69</v>
      </c>
      <c r="Q38" s="202"/>
      <c r="R38" s="91"/>
      <c r="S38" s="91"/>
      <c r="T38" s="92" t="s">
        <v>47</v>
      </c>
      <c r="U38" s="92" t="s">
        <v>48</v>
      </c>
      <c r="V38" s="247" t="s">
        <v>69</v>
      </c>
      <c r="W38" s="265"/>
      <c r="X38" s="266"/>
      <c r="Y38" s="266"/>
      <c r="Z38" s="261" t="s">
        <v>47</v>
      </c>
      <c r="AA38" s="261" t="s">
        <v>48</v>
      </c>
      <c r="AB38" s="111" t="s">
        <v>69</v>
      </c>
      <c r="AC38" s="216"/>
      <c r="AD38" s="109"/>
      <c r="AE38" s="109"/>
      <c r="AF38" s="110" t="s">
        <v>47</v>
      </c>
      <c r="AG38" s="110" t="s">
        <v>48</v>
      </c>
    </row>
    <row r="39" spans="1:33" ht="17.25" customHeight="1" thickBot="1" x14ac:dyDescent="0.3">
      <c r="A39" s="336" t="s">
        <v>60</v>
      </c>
      <c r="B39" s="308" t="s">
        <v>63</v>
      </c>
      <c r="C39" s="69"/>
      <c r="D39" s="219">
        <v>1</v>
      </c>
      <c r="E39" s="309"/>
      <c r="F39" s="310"/>
      <c r="G39" s="310"/>
      <c r="H39" s="311"/>
      <c r="I39" s="311"/>
      <c r="J39" s="221">
        <v>0.95</v>
      </c>
      <c r="K39" s="312"/>
      <c r="L39" s="70"/>
      <c r="M39" s="70"/>
      <c r="N39" s="15"/>
      <c r="O39" s="15"/>
      <c r="P39" s="153">
        <v>0.97</v>
      </c>
      <c r="Q39" s="313"/>
      <c r="R39" s="98"/>
      <c r="S39" s="98"/>
      <c r="T39" s="96"/>
      <c r="U39" s="96"/>
      <c r="V39" s="314">
        <v>0.98</v>
      </c>
      <c r="W39" s="315"/>
      <c r="X39" s="288"/>
      <c r="Y39" s="288"/>
      <c r="Z39" s="316"/>
      <c r="AA39" s="316"/>
      <c r="AB39" s="317">
        <v>0.98</v>
      </c>
      <c r="AC39" s="318"/>
      <c r="AD39" s="105"/>
      <c r="AE39" s="106"/>
      <c r="AF39" s="104"/>
      <c r="AG39" s="104"/>
    </row>
    <row r="40" spans="1:33" ht="15.75" thickBot="1" x14ac:dyDescent="0.3">
      <c r="A40" s="337"/>
      <c r="B40" s="308" t="s">
        <v>64</v>
      </c>
      <c r="C40" s="69"/>
      <c r="D40" s="219">
        <v>1</v>
      </c>
      <c r="E40" s="309"/>
      <c r="F40" s="310"/>
      <c r="G40" s="310"/>
      <c r="H40" s="311"/>
      <c r="I40" s="311"/>
      <c r="J40" s="221">
        <v>0.95</v>
      </c>
      <c r="K40" s="312"/>
      <c r="L40" s="70"/>
      <c r="M40" s="70"/>
      <c r="N40" s="15"/>
      <c r="O40" s="15"/>
      <c r="P40" s="153">
        <v>0.97</v>
      </c>
      <c r="Q40" s="313"/>
      <c r="R40" s="98"/>
      <c r="S40" s="98"/>
      <c r="T40" s="96"/>
      <c r="U40" s="96"/>
      <c r="V40" s="319" t="s">
        <v>72</v>
      </c>
      <c r="W40" s="315" t="s">
        <v>71</v>
      </c>
      <c r="X40" s="288"/>
      <c r="Y40" s="288"/>
      <c r="Z40" s="316"/>
      <c r="AA40" s="316"/>
      <c r="AB40" s="320" t="s">
        <v>72</v>
      </c>
      <c r="AC40" s="318" t="s">
        <v>71</v>
      </c>
      <c r="AD40" s="105"/>
      <c r="AE40" s="106"/>
      <c r="AF40" s="104"/>
      <c r="AG40" s="104"/>
    </row>
    <row r="41" spans="1:33" x14ac:dyDescent="0.25">
      <c r="A41" s="218" t="s">
        <v>61</v>
      </c>
      <c r="B41" s="234" t="s">
        <v>66</v>
      </c>
      <c r="C41" s="29"/>
      <c r="D41" s="222"/>
      <c r="E41" s="223"/>
      <c r="F41" s="220"/>
      <c r="G41" s="220"/>
      <c r="H41" s="298">
        <f>(1-E40)*(1-E39)*H34</f>
        <v>0.83108108108108103</v>
      </c>
      <c r="I41" s="299">
        <f>(1-E40)*(1-E39)*I34</f>
        <v>0.82993197278911568</v>
      </c>
      <c r="J41" s="224"/>
      <c r="K41" s="189"/>
      <c r="L41" s="188"/>
      <c r="M41" s="188"/>
      <c r="N41" s="300">
        <f>J40*J39*N34</f>
        <v>0.20435579204175577</v>
      </c>
      <c r="O41" s="301">
        <f>J40*J39*O34</f>
        <v>0.20407323605475042</v>
      </c>
      <c r="P41" s="217"/>
      <c r="Q41" s="199"/>
      <c r="R41" s="198"/>
      <c r="S41" s="198"/>
      <c r="T41" s="302">
        <f>P40*P39*T34</f>
        <v>0.35082786655968823</v>
      </c>
      <c r="U41" s="303">
        <f>P40*P39*U34</f>
        <v>0.35034278848524592</v>
      </c>
      <c r="V41" s="290"/>
      <c r="W41" s="291"/>
      <c r="X41" s="289"/>
      <c r="Y41" s="289"/>
      <c r="Z41" s="304">
        <f>V39*Z34</f>
        <v>0.4349800268934883</v>
      </c>
      <c r="AA41" s="305">
        <f>V39*AA34</f>
        <v>0.43437859441340781</v>
      </c>
      <c r="AB41" s="244"/>
      <c r="AC41" s="213"/>
      <c r="AD41" s="212"/>
      <c r="AE41" s="212"/>
      <c r="AF41" s="306">
        <f>AB39*AF34</f>
        <v>0.61789158779288911</v>
      </c>
      <c r="AG41" s="307">
        <f>AB39*AG34</f>
        <v>0.61703724955414019</v>
      </c>
    </row>
    <row r="42" spans="1:33" ht="15.75" thickBot="1" x14ac:dyDescent="0.3">
      <c r="A42" s="174"/>
      <c r="B42" s="235" t="s">
        <v>67</v>
      </c>
      <c r="C42" s="74"/>
      <c r="D42" s="225"/>
      <c r="E42" s="226"/>
      <c r="F42" s="227"/>
      <c r="G42" s="227"/>
      <c r="H42" s="228"/>
      <c r="I42" s="228"/>
      <c r="J42" s="67"/>
      <c r="K42" s="179"/>
      <c r="L42" s="190"/>
      <c r="M42" s="190"/>
      <c r="N42" s="63"/>
      <c r="O42" s="241"/>
      <c r="P42" s="100"/>
      <c r="Q42" s="200"/>
      <c r="R42" s="201"/>
      <c r="S42" s="201"/>
      <c r="T42" s="93"/>
      <c r="U42" s="93"/>
      <c r="V42" s="292"/>
      <c r="W42" s="293"/>
      <c r="X42" s="294"/>
      <c r="Y42" s="294"/>
      <c r="Z42" s="252"/>
      <c r="AA42" s="252"/>
      <c r="AB42" s="245"/>
      <c r="AC42" s="214"/>
      <c r="AD42" s="215"/>
      <c r="AE42" s="215"/>
      <c r="AF42" s="204"/>
      <c r="AG42" s="204"/>
    </row>
    <row r="43" spans="1:33" x14ac:dyDescent="0.25">
      <c r="D43" s="127"/>
      <c r="E43" s="127"/>
      <c r="F43" s="127"/>
      <c r="G43" s="127"/>
      <c r="H43" s="127"/>
      <c r="I43" s="127"/>
      <c r="J43" s="127"/>
      <c r="P43" s="127"/>
    </row>
  </sheetData>
  <mergeCells count="26">
    <mergeCell ref="D3:I3"/>
    <mergeCell ref="A34:A35"/>
    <mergeCell ref="A5:A14"/>
    <mergeCell ref="E18:I18"/>
    <mergeCell ref="A20:A28"/>
    <mergeCell ref="C7:C8"/>
    <mergeCell ref="J3:O3"/>
    <mergeCell ref="J18:O18"/>
    <mergeCell ref="J32:O32"/>
    <mergeCell ref="P3:U3"/>
    <mergeCell ref="P37:U37"/>
    <mergeCell ref="P18:U18"/>
    <mergeCell ref="P32:U32"/>
    <mergeCell ref="A39:A40"/>
    <mergeCell ref="D32:I32"/>
    <mergeCell ref="D33:E33"/>
    <mergeCell ref="D37:I37"/>
    <mergeCell ref="J37:O37"/>
    <mergeCell ref="V37:AA37"/>
    <mergeCell ref="V18:AA18"/>
    <mergeCell ref="AB3:AG3"/>
    <mergeCell ref="AB18:AG18"/>
    <mergeCell ref="AB32:AG32"/>
    <mergeCell ref="AB37:AG37"/>
    <mergeCell ref="V32:AA32"/>
    <mergeCell ref="V3:AA3"/>
  </mergeCells>
  <pageMargins left="0.70866141732283472" right="0.70866141732283472" top="0.74803149606299213" bottom="0.74803149606299213" header="0.31496062992125984" footer="0.31496062992125984"/>
  <pageSetup paperSize="8" scale="80" orientation="landscape" r:id="rId1"/>
  <rowBreaks count="1" manualBreakCount="1">
    <brk id="16" max="16383" man="1"/>
  </rowBreaks>
  <colBreaks count="2" manualBreakCount="2">
    <brk id="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Strathclyde Standard Desktop</dc:creator>
  <cp:lastModifiedBy>Strathclyde Standard Desktop</cp:lastModifiedBy>
  <cp:lastPrinted>2016-04-24T16:18:13Z</cp:lastPrinted>
  <dcterms:created xsi:type="dcterms:W3CDTF">2016-04-08T14:48:55Z</dcterms:created>
  <dcterms:modified xsi:type="dcterms:W3CDTF">2016-05-07T14:08:45Z</dcterms:modified>
</cp:coreProperties>
</file>